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85" windowHeight="865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<sst xmlns="http://schemas.openxmlformats.org/spreadsheetml/2006/main" count="212" uniqueCount="76">
  <si>
    <t>Старт</t>
  </si>
  <si>
    <t>Финиш</t>
  </si>
  <si>
    <t>Название команды</t>
  </si>
  <si>
    <t>Организация</t>
  </si>
  <si>
    <t>Место</t>
  </si>
  <si>
    <t>Штрафы</t>
  </si>
  <si>
    <t>Тштраф</t>
  </si>
  <si>
    <t>Тдист</t>
  </si>
  <si>
    <t>Протокол в виде "Спортивное ориентирование"</t>
  </si>
  <si>
    <t xml:space="preserve">Не взятое правильное КП </t>
  </si>
  <si>
    <t>Взятое ложное КП</t>
  </si>
  <si>
    <t xml:space="preserve">Не взятое обязательое КП </t>
  </si>
  <si>
    <t>Фамилия и имя</t>
  </si>
  <si>
    <t>Выход за пределы трассы</t>
  </si>
  <si>
    <t>Оверкиль экипажа</t>
  </si>
  <si>
    <t>Протокол в виде "Техника водного туризма"</t>
  </si>
  <si>
    <t>Касание земли ногой</t>
  </si>
  <si>
    <t>Заезд 1 колесом за разметку</t>
  </si>
  <si>
    <t>Нарушение порядка прохождения</t>
  </si>
  <si>
    <t>Пропуск элемента в фигуре</t>
  </si>
  <si>
    <t>Выезд 2 колесами за разметку</t>
  </si>
  <si>
    <t>Падение велосипеда</t>
  </si>
  <si>
    <t>Падение участника (касание земли 2 ногами)</t>
  </si>
  <si>
    <t>Отказ от прохождения фигуры</t>
  </si>
  <si>
    <r>
      <t>Т</t>
    </r>
    <r>
      <rPr>
        <sz val="10"/>
        <rFont val="Times New Roman"/>
        <family val="1"/>
      </rPr>
      <t>фиг.вождения</t>
    </r>
  </si>
  <si>
    <t>Протокол в виде "Техника велосипедного туризма" (фигурное вождение)</t>
  </si>
  <si>
    <t>Старт первого участника</t>
  </si>
  <si>
    <t>Финиш четвертого участника</t>
  </si>
  <si>
    <t>Твел</t>
  </si>
  <si>
    <t>Протокол в виде "Техника велосипедного туризма" (эстафетная гонка)</t>
  </si>
  <si>
    <t>Протокол в виде "Полоса препятствий"</t>
  </si>
  <si>
    <t>Гать</t>
  </si>
  <si>
    <t>Переправа по веревкам</t>
  </si>
  <si>
    <t>Шест</t>
  </si>
  <si>
    <t>Мышеловка</t>
  </si>
  <si>
    <t>Бревно</t>
  </si>
  <si>
    <t>Заступ за контрольную линию</t>
  </si>
  <si>
    <t>Касание земли 1 ногой</t>
  </si>
  <si>
    <t>Касание земли жердью</t>
  </si>
  <si>
    <t>Срыв с жердей 2 ногами</t>
  </si>
  <si>
    <t>Не возврат шеста на исходный берег</t>
  </si>
  <si>
    <t>Заступ за одну из контрольных линий</t>
  </si>
  <si>
    <t>Заступ за 2 контрольные линии</t>
  </si>
  <si>
    <t>Более одного участника на этапе</t>
  </si>
  <si>
    <t>Падение</t>
  </si>
  <si>
    <t>Сбивание верхней перекладины</t>
  </si>
  <si>
    <t>Сбивание боковой стойки</t>
  </si>
  <si>
    <t>Не касание дерева на целевом берегу</t>
  </si>
  <si>
    <t>Более 1 участника на подэтапе</t>
  </si>
  <si>
    <t>Падение при прохождении "Бабочки"</t>
  </si>
  <si>
    <t>Падение при прохождении "Параллельных веревок"</t>
  </si>
  <si>
    <t>Общий протокол соревнований</t>
  </si>
  <si>
    <t>Общее время команды</t>
  </si>
  <si>
    <t>Спортивное ориентирование</t>
  </si>
  <si>
    <t>Техника водного туризма</t>
  </si>
  <si>
    <t>Техника велосипедного туризма</t>
  </si>
  <si>
    <t>Полоса препятствий</t>
  </si>
  <si>
    <t>Позитив</t>
  </si>
  <si>
    <t>РПЗ</t>
  </si>
  <si>
    <t>Ласточки</t>
  </si>
  <si>
    <t>РПКБ</t>
  </si>
  <si>
    <t>Питер FM</t>
  </si>
  <si>
    <t>Энергия</t>
  </si>
  <si>
    <t>В ожидании чуда</t>
  </si>
  <si>
    <t>Жесть</t>
  </si>
  <si>
    <t>Плюшки</t>
  </si>
  <si>
    <t>МОГК</t>
  </si>
  <si>
    <t>Ватрушки</t>
  </si>
  <si>
    <t>Авиаторы</t>
  </si>
  <si>
    <t>РКТ</t>
  </si>
  <si>
    <t>МАТИ</t>
  </si>
  <si>
    <t>Серебряный дождь</t>
  </si>
  <si>
    <t>Серебрянный дождь</t>
  </si>
  <si>
    <t>Спецназ</t>
  </si>
  <si>
    <t>Серебряный дождь (вне зачета)</t>
  </si>
  <si>
    <t>дискв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</si>
</sst>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</numFmts>
  <fonts count="1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2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21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1" fontId="1" fillId="0" borderId="0" xfId="0" applyFont="1" applyBorder="1" applyAlignment="1">
      <alignment/>
    </xf>
    <xf numFmtId="21" fontId="0" fillId="0" borderId="1" xfId="0" applyBorder="1" applyAlignment="1">
      <alignment/>
    </xf>
    <xf numFmtId="21" fontId="0" fillId="0" borderId="0" xfId="0" applyBorder="1" applyAlignment="1">
      <alignment/>
    </xf>
    <xf numFmtId="21" fontId="0" fillId="0" borderId="2" xfId="0" applyBorder="1" applyAlignment="1">
      <alignment/>
    </xf>
    <xf numFmtId="21" fontId="1" fillId="0" borderId="0" xfId="0" applyFont="1" applyAlignment="1">
      <alignment/>
    </xf>
    <xf numFmtId="21" fontId="2" fillId="0" borderId="0" xfId="0" applyFont="1" applyAlignment="1">
      <alignment/>
    </xf>
    <xf numFmtId="21" fontId="2" fillId="0" borderId="1" xfId="0" applyFont="1" applyBorder="1" applyAlignment="1">
      <alignment/>
    </xf>
    <xf numFmtId="21" fontId="2" fillId="0" borderId="0" xfId="0" applyFont="1" applyBorder="1" applyAlignment="1">
      <alignment/>
    </xf>
    <xf numFmtId="21" fontId="2" fillId="0" borderId="0" xfId="0" applyFont="1" applyBorder="1" applyAlignment="1">
      <alignment horizontal="center"/>
    </xf>
    <xf numFmtId="21" fontId="1" fillId="0" borderId="0" xfId="0" applyFont="1" applyBorder="1" applyAlignment="1">
      <alignment/>
    </xf>
    <xf numFmtId="46" fontId="2" fillId="0" borderId="3" xfId="0" applyNumberFormat="1" applyFont="1" applyBorder="1" applyAlignment="1">
      <alignment shrinkToFit="1"/>
    </xf>
    <xf numFmtId="46" fontId="2" fillId="0" borderId="2" xfId="0" applyNumberFormat="1" applyFont="1" applyBorder="1" applyAlignment="1">
      <alignment shrinkToFit="1"/>
    </xf>
    <xf numFmtId="21" fontId="1" fillId="0" borderId="1" xfId="0" applyFont="1" applyBorder="1" applyAlignment="1">
      <alignment/>
    </xf>
    <xf numFmtId="21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21" fontId="2" fillId="0" borderId="2" xfId="0" applyFont="1" applyBorder="1" applyAlignment="1">
      <alignment horizontal="center" vertical="center"/>
    </xf>
    <xf numFmtId="21" fontId="0" fillId="0" borderId="0" xfId="0" applyAlignment="1">
      <alignment/>
    </xf>
    <xf numFmtId="0" fontId="0" fillId="0" borderId="0" xfId="0" applyNumberFormat="1" applyBorder="1" applyAlignment="1">
      <alignment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46" fontId="3" fillId="0" borderId="4" xfId="0" applyNumberFormat="1" applyFont="1" applyBorder="1" applyAlignment="1">
      <alignment horizontal="center" vertical="center" shrinkToFit="1"/>
    </xf>
    <xf numFmtId="21" fontId="1" fillId="0" borderId="2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6" fontId="2" fillId="0" borderId="0" xfId="0" applyNumberFormat="1" applyFont="1" applyBorder="1" applyAlignment="1">
      <alignment shrinkToFit="1"/>
    </xf>
    <xf numFmtId="21" fontId="2" fillId="0" borderId="0" xfId="0" applyFont="1" applyBorder="1" applyAlignment="1">
      <alignment horizontal="center" vertical="center"/>
    </xf>
    <xf numFmtId="21" fontId="1" fillId="0" borderId="0" xfId="0" applyFont="1" applyBorder="1" applyAlignment="1">
      <alignment horizontal="center"/>
    </xf>
    <xf numFmtId="46" fontId="3" fillId="0" borderId="0" xfId="0" applyNumberFormat="1" applyFont="1" applyBorder="1" applyAlignment="1">
      <alignment vertical="center" shrinkToFit="1"/>
    </xf>
    <xf numFmtId="21" fontId="1" fillId="0" borderId="5" xfId="0" applyFont="1" applyBorder="1" applyAlignment="1">
      <alignment horizontal="center" vertical="center" textRotation="90" wrapText="1"/>
    </xf>
    <xf numFmtId="46" fontId="3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shrinkToFit="1"/>
    </xf>
    <xf numFmtId="0" fontId="2" fillId="0" borderId="2" xfId="0" applyNumberFormat="1" applyFont="1" applyBorder="1" applyAlignment="1">
      <alignment shrinkToFit="1"/>
    </xf>
    <xf numFmtId="0" fontId="2" fillId="0" borderId="3" xfId="0" applyNumberFormat="1" applyFont="1" applyBorder="1" applyAlignment="1">
      <alignment shrinkToFit="1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/>
    </xf>
    <xf numFmtId="21" fontId="2" fillId="0" borderId="12" xfId="0" applyFont="1" applyBorder="1" applyAlignment="1">
      <alignment horizontal="left"/>
    </xf>
    <xf numFmtId="21" fontId="2" fillId="0" borderId="10" xfId="0" applyFont="1" applyBorder="1" applyAlignment="1">
      <alignment horizontal="left"/>
    </xf>
    <xf numFmtId="21" fontId="2" fillId="0" borderId="11" xfId="0" applyFont="1" applyBorder="1" applyAlignment="1">
      <alignment horizontal="left"/>
    </xf>
    <xf numFmtId="21" fontId="2" fillId="0" borderId="3" xfId="0" applyFont="1" applyBorder="1" applyAlignment="1">
      <alignment horizontal="left"/>
    </xf>
    <xf numFmtId="21" fontId="0" fillId="0" borderId="13" xfId="0" applyBorder="1" applyAlignment="1">
      <alignment/>
    </xf>
    <xf numFmtId="0" fontId="2" fillId="0" borderId="3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21" fontId="6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textRotation="90" wrapText="1"/>
    </xf>
    <xf numFmtId="46" fontId="8" fillId="0" borderId="0" xfId="0" applyNumberFormat="1" applyFont="1" applyBorder="1" applyAlignment="1">
      <alignment horizontal="center" vertical="center" shrinkToFit="1"/>
    </xf>
    <xf numFmtId="46" fontId="8" fillId="0" borderId="4" xfId="0" applyNumberFormat="1" applyFont="1" applyBorder="1" applyAlignment="1">
      <alignment horizontal="center" vertical="center" shrinkToFit="1"/>
    </xf>
    <xf numFmtId="21" fontId="7" fillId="0" borderId="0" xfId="0" applyFont="1" applyAlignment="1">
      <alignment/>
    </xf>
    <xf numFmtId="21" fontId="1" fillId="0" borderId="1" xfId="0" applyFont="1" applyBorder="1" applyAlignment="1">
      <alignment horizontal="center" vertical="center" textRotation="90"/>
    </xf>
    <xf numFmtId="46" fontId="3" fillId="0" borderId="1" xfId="0" applyNumberFormat="1" applyFont="1" applyBorder="1" applyAlignment="1">
      <alignment horizontal="center" vertical="center" shrinkToFit="1"/>
    </xf>
    <xf numFmtId="46" fontId="3" fillId="0" borderId="13" xfId="0" applyNumberFormat="1" applyFont="1" applyBorder="1" applyAlignment="1">
      <alignment horizontal="center" vertical="center" shrinkToFit="1"/>
    </xf>
    <xf numFmtId="21" fontId="1" fillId="0" borderId="13" xfId="0" applyFont="1" applyBorder="1" applyAlignment="1">
      <alignment horizontal="center" vertical="center" textRotation="90"/>
    </xf>
    <xf numFmtId="21" fontId="2" fillId="0" borderId="13" xfId="0" applyFont="1" applyBorder="1" applyAlignment="1">
      <alignment horizontal="center" vertical="center"/>
    </xf>
    <xf numFmtId="21" fontId="1" fillId="0" borderId="0" xfId="0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46" fontId="2" fillId="0" borderId="14" xfId="0" applyNumberFormat="1" applyFont="1" applyBorder="1" applyAlignment="1">
      <alignment shrinkToFit="1"/>
    </xf>
    <xf numFmtId="21" fontId="2" fillId="0" borderId="14" xfId="0" applyFont="1" applyBorder="1" applyAlignment="1">
      <alignment horizontal="center" vertical="center"/>
    </xf>
    <xf numFmtId="21" fontId="0" fillId="0" borderId="3" xfId="0" applyBorder="1" applyAlignment="1">
      <alignment/>
    </xf>
    <xf numFmtId="46" fontId="8" fillId="0" borderId="5" xfId="0" applyNumberFormat="1" applyFont="1" applyBorder="1" applyAlignment="1">
      <alignment horizontal="center" vertical="center" shrinkToFit="1"/>
    </xf>
    <xf numFmtId="46" fontId="8" fillId="0" borderId="15" xfId="0" applyNumberFormat="1" applyFont="1" applyBorder="1" applyAlignment="1">
      <alignment horizontal="center" vertical="center" shrinkToFit="1"/>
    </xf>
    <xf numFmtId="21" fontId="1" fillId="0" borderId="4" xfId="0" applyFont="1" applyBorder="1" applyAlignment="1">
      <alignment horizontal="center" vertical="center" textRotation="90" wrapText="1"/>
    </xf>
    <xf numFmtId="21" fontId="2" fillId="0" borderId="0" xfId="0" applyFont="1" applyBorder="1" applyAlignment="1">
      <alignment horizontal="left"/>
    </xf>
    <xf numFmtId="0" fontId="2" fillId="0" borderId="14" xfId="0" applyNumberFormat="1" applyFont="1" applyBorder="1" applyAlignment="1">
      <alignment shrinkToFit="1"/>
    </xf>
    <xf numFmtId="21" fontId="0" fillId="0" borderId="0" xfId="0" applyBorder="1" applyAlignment="1">
      <alignment horizontal="center"/>
    </xf>
    <xf numFmtId="21" fontId="0" fillId="0" borderId="0" xfId="0" applyAlignment="1">
      <alignment horizontal="center"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21" fontId="1" fillId="0" borderId="12" xfId="0" applyFont="1" applyBorder="1" applyAlignment="1">
      <alignment horizontal="center" vertical="center" textRotation="90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22" fontId="0" fillId="0" borderId="0" xfId="0" applyNumberFormat="1" applyAlignment="1">
      <alignment/>
    </xf>
    <xf numFmtId="21" fontId="1" fillId="0" borderId="4" xfId="0" applyFont="1" applyBorder="1" applyAlignment="1">
      <alignment horizontal="center" vertical="center" textRotation="90"/>
    </xf>
    <xf numFmtId="21" fontId="1" fillId="0" borderId="18" xfId="0" applyFont="1" applyBorder="1" applyAlignment="1">
      <alignment horizontal="center" vertical="center" textRotation="90"/>
    </xf>
    <xf numFmtId="21" fontId="1" fillId="0" borderId="2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shrinkToFit="1"/>
    </xf>
    <xf numFmtId="46" fontId="3" fillId="0" borderId="4" xfId="0" applyNumberFormat="1" applyFont="1" applyBorder="1" applyAlignment="1">
      <alignment horizontal="center" vertical="center" shrinkToFit="1"/>
    </xf>
    <xf numFmtId="46" fontId="3" fillId="0" borderId="17" xfId="0" applyNumberFormat="1" applyFont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21" fontId="1" fillId="0" borderId="18" xfId="0" applyFont="1" applyBorder="1" applyAlignment="1">
      <alignment horizontal="center" vertical="center" wrapText="1"/>
    </xf>
    <xf numFmtId="21" fontId="1" fillId="0" borderId="12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6" fontId="3" fillId="0" borderId="16" xfId="0" applyNumberFormat="1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46" fontId="3" fillId="0" borderId="18" xfId="0" applyNumberFormat="1" applyFont="1" applyBorder="1" applyAlignment="1">
      <alignment horizontal="center" vertical="center" shrinkToFit="1"/>
    </xf>
    <xf numFmtId="0" fontId="1" fillId="0" borderId="18" xfId="0" applyNumberFormat="1" applyFont="1" applyBorder="1" applyAlignment="1">
      <alignment horizontal="center" vertical="center" wrapText="1"/>
    </xf>
    <xf numFmtId="21" fontId="6" fillId="0" borderId="0" xfId="0" applyFont="1" applyAlignment="1">
      <alignment horizontal="center"/>
    </xf>
    <xf numFmtId="21" fontId="1" fillId="0" borderId="0" xfId="0" applyFont="1" applyBorder="1" applyAlignment="1">
      <alignment horizontal="center"/>
    </xf>
    <xf numFmtId="21" fontId="1" fillId="0" borderId="20" xfId="0" applyFont="1" applyBorder="1" applyAlignment="1">
      <alignment horizontal="center" vertical="center" textRotation="90"/>
    </xf>
    <xf numFmtId="21" fontId="1" fillId="0" borderId="1" xfId="0" applyFont="1" applyBorder="1" applyAlignment="1">
      <alignment horizontal="center" vertical="center" textRotation="90"/>
    </xf>
    <xf numFmtId="46" fontId="3" fillId="0" borderId="12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21" fontId="2" fillId="0" borderId="4" xfId="0" applyFont="1" applyBorder="1" applyAlignment="1">
      <alignment horizontal="center" vertical="center"/>
    </xf>
    <xf numFmtId="21" fontId="2" fillId="0" borderId="18" xfId="0" applyFont="1" applyBorder="1" applyAlignment="1">
      <alignment horizontal="center" vertical="center"/>
    </xf>
    <xf numFmtId="21" fontId="2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21" fontId="1" fillId="0" borderId="18" xfId="0" applyFont="1" applyBorder="1" applyAlignment="1">
      <alignment horizontal="center" vertical="center"/>
    </xf>
    <xf numFmtId="21" fontId="1" fillId="0" borderId="12" xfId="0" applyFont="1" applyBorder="1" applyAlignment="1">
      <alignment horizontal="center" vertical="center"/>
    </xf>
    <xf numFmtId="21" fontId="1" fillId="0" borderId="13" xfId="0" applyFont="1" applyBorder="1" applyAlignment="1">
      <alignment horizontal="center" vertical="center"/>
    </xf>
    <xf numFmtId="21" fontId="1" fillId="0" borderId="21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21" fontId="1" fillId="0" borderId="4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21" fontId="1" fillId="0" borderId="4" xfId="0" applyFont="1" applyBorder="1" applyAlignment="1">
      <alignment horizontal="center" vertical="center" textRotation="90" wrapText="1"/>
    </xf>
    <xf numFmtId="21" fontId="1" fillId="0" borderId="18" xfId="0" applyFont="1" applyBorder="1" applyAlignment="1">
      <alignment horizontal="center" vertical="center" textRotation="90" wrapText="1"/>
    </xf>
    <xf numFmtId="21" fontId="1" fillId="0" borderId="12" xfId="0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1" fillId="0" borderId="18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50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0" y="6791325"/>
          <a:ext cx="0" cy="2552700"/>
          <a:chOff x="26" y="716"/>
          <a:chExt cx="623" cy="273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76</xdr:row>
      <xdr:rowOff>9525</xdr:rowOff>
    </xdr:to>
    <xdr:grpSp>
      <xdr:nvGrpSpPr>
        <xdr:cNvPr id="8" name="Group 13"/>
        <xdr:cNvGrpSpPr>
          <a:grpSpLocks/>
        </xdr:cNvGrpSpPr>
      </xdr:nvGrpSpPr>
      <xdr:grpSpPr>
        <a:xfrm>
          <a:off x="0" y="11249025"/>
          <a:ext cx="0" cy="2657475"/>
          <a:chOff x="26" y="716"/>
          <a:chExt cx="623" cy="273"/>
        </a:xfrm>
        <a:solidFill>
          <a:srgbClr val="FFFFFF"/>
        </a:solidFill>
      </xdr:grpSpPr>
      <xdr:pic>
        <xdr:nvPicPr>
          <xdr:cNvPr id="9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136</xdr:row>
      <xdr:rowOff>9525</xdr:rowOff>
    </xdr:to>
    <xdr:grpSp>
      <xdr:nvGrpSpPr>
        <xdr:cNvPr id="15" name="Group 20"/>
        <xdr:cNvGrpSpPr>
          <a:grpSpLocks/>
        </xdr:cNvGrpSpPr>
      </xdr:nvGrpSpPr>
      <xdr:grpSpPr>
        <a:xfrm>
          <a:off x="0" y="21021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6" name="Picture 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2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2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0</xdr:colOff>
      <xdr:row>196</xdr:row>
      <xdr:rowOff>9525</xdr:rowOff>
    </xdr:to>
    <xdr:grpSp>
      <xdr:nvGrpSpPr>
        <xdr:cNvPr id="22" name="Group 27"/>
        <xdr:cNvGrpSpPr>
          <a:grpSpLocks/>
        </xdr:cNvGrpSpPr>
      </xdr:nvGrpSpPr>
      <xdr:grpSpPr>
        <a:xfrm>
          <a:off x="0" y="30737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3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3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3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3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240</xdr:row>
      <xdr:rowOff>0</xdr:rowOff>
    </xdr:from>
    <xdr:to>
      <xdr:col>0</xdr:col>
      <xdr:colOff>0</xdr:colOff>
      <xdr:row>256</xdr:row>
      <xdr:rowOff>9525</xdr:rowOff>
    </xdr:to>
    <xdr:grpSp>
      <xdr:nvGrpSpPr>
        <xdr:cNvPr id="29" name="Group 34"/>
        <xdr:cNvGrpSpPr>
          <a:grpSpLocks/>
        </xdr:cNvGrpSpPr>
      </xdr:nvGrpSpPr>
      <xdr:grpSpPr>
        <a:xfrm>
          <a:off x="0" y="40452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0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Picture 3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3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3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Picture 4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299</xdr:row>
      <xdr:rowOff>0</xdr:rowOff>
    </xdr:from>
    <xdr:to>
      <xdr:col>0</xdr:col>
      <xdr:colOff>0</xdr:colOff>
      <xdr:row>315</xdr:row>
      <xdr:rowOff>9525</xdr:rowOff>
    </xdr:to>
    <xdr:grpSp>
      <xdr:nvGrpSpPr>
        <xdr:cNvPr id="36" name="Group 41"/>
        <xdr:cNvGrpSpPr>
          <a:grpSpLocks/>
        </xdr:cNvGrpSpPr>
      </xdr:nvGrpSpPr>
      <xdr:grpSpPr>
        <a:xfrm>
          <a:off x="0" y="50006250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7" name="Picture 4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" name="Picture 4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" name="Picture 4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" name="Picture 4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Picture 4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360</xdr:row>
      <xdr:rowOff>19050</xdr:rowOff>
    </xdr:from>
    <xdr:to>
      <xdr:col>0</xdr:col>
      <xdr:colOff>0</xdr:colOff>
      <xdr:row>376</xdr:row>
      <xdr:rowOff>28575</xdr:rowOff>
    </xdr:to>
    <xdr:grpSp>
      <xdr:nvGrpSpPr>
        <xdr:cNvPr id="43" name="Group 48"/>
        <xdr:cNvGrpSpPr>
          <a:grpSpLocks/>
        </xdr:cNvGrpSpPr>
      </xdr:nvGrpSpPr>
      <xdr:grpSpPr>
        <a:xfrm>
          <a:off x="0" y="5990272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44" name="Picture 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" name="Picture 5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5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" name="Picture 5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" name="Picture 5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5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420</xdr:row>
      <xdr:rowOff>0</xdr:rowOff>
    </xdr:from>
    <xdr:to>
      <xdr:col>0</xdr:col>
      <xdr:colOff>0</xdr:colOff>
      <xdr:row>436</xdr:row>
      <xdr:rowOff>9525</xdr:rowOff>
    </xdr:to>
    <xdr:grpSp>
      <xdr:nvGrpSpPr>
        <xdr:cNvPr id="50" name="Group 55"/>
        <xdr:cNvGrpSpPr>
          <a:grpSpLocks/>
        </xdr:cNvGrpSpPr>
      </xdr:nvGrpSpPr>
      <xdr:grpSpPr>
        <a:xfrm>
          <a:off x="0" y="69599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51" name="Picture 5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3" name="Picture 5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4" name="Picture 5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6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6" name="Picture 6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480</xdr:row>
      <xdr:rowOff>0</xdr:rowOff>
    </xdr:from>
    <xdr:to>
      <xdr:col>0</xdr:col>
      <xdr:colOff>0</xdr:colOff>
      <xdr:row>496</xdr:row>
      <xdr:rowOff>9525</xdr:rowOff>
    </xdr:to>
    <xdr:grpSp>
      <xdr:nvGrpSpPr>
        <xdr:cNvPr id="57" name="Group 62"/>
        <xdr:cNvGrpSpPr>
          <a:grpSpLocks/>
        </xdr:cNvGrpSpPr>
      </xdr:nvGrpSpPr>
      <xdr:grpSpPr>
        <a:xfrm>
          <a:off x="0" y="79314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58" name="Picture 6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9" name="Picture 6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0" name="Picture 6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2" name="Picture 6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540</xdr:row>
      <xdr:rowOff>0</xdr:rowOff>
    </xdr:from>
    <xdr:to>
      <xdr:col>0</xdr:col>
      <xdr:colOff>0</xdr:colOff>
      <xdr:row>556</xdr:row>
      <xdr:rowOff>9525</xdr:rowOff>
    </xdr:to>
    <xdr:grpSp>
      <xdr:nvGrpSpPr>
        <xdr:cNvPr id="64" name="Group 69"/>
        <xdr:cNvGrpSpPr>
          <a:grpSpLocks/>
        </xdr:cNvGrpSpPr>
      </xdr:nvGrpSpPr>
      <xdr:grpSpPr>
        <a:xfrm>
          <a:off x="0" y="89030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65" name="Picture 7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6" name="Picture 7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8" name="Picture 7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9" name="Picture 7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0" name="Picture 7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600</xdr:row>
      <xdr:rowOff>0</xdr:rowOff>
    </xdr:from>
    <xdr:to>
      <xdr:col>0</xdr:col>
      <xdr:colOff>0</xdr:colOff>
      <xdr:row>616</xdr:row>
      <xdr:rowOff>9525</xdr:rowOff>
    </xdr:to>
    <xdr:grpSp>
      <xdr:nvGrpSpPr>
        <xdr:cNvPr id="71" name="Group 76"/>
        <xdr:cNvGrpSpPr>
          <a:grpSpLocks/>
        </xdr:cNvGrpSpPr>
      </xdr:nvGrpSpPr>
      <xdr:grpSpPr>
        <a:xfrm>
          <a:off x="0" y="98745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72" name="Picture 7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3" name="Picture 7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4" name="Picture 7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5" name="Picture 8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6" name="Picture 8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7" name="Picture 8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660</xdr:row>
      <xdr:rowOff>0</xdr:rowOff>
    </xdr:from>
    <xdr:to>
      <xdr:col>0</xdr:col>
      <xdr:colOff>0</xdr:colOff>
      <xdr:row>676</xdr:row>
      <xdr:rowOff>9525</xdr:rowOff>
    </xdr:to>
    <xdr:grpSp>
      <xdr:nvGrpSpPr>
        <xdr:cNvPr id="78" name="Group 83"/>
        <xdr:cNvGrpSpPr>
          <a:grpSpLocks/>
        </xdr:cNvGrpSpPr>
      </xdr:nvGrpSpPr>
      <xdr:grpSpPr>
        <a:xfrm>
          <a:off x="0" y="108461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79" name="Picture 8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0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1" name="Picture 8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2" name="Picture 8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3" name="Picture 8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4" name="Picture 8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720</xdr:row>
      <xdr:rowOff>0</xdr:rowOff>
    </xdr:from>
    <xdr:to>
      <xdr:col>0</xdr:col>
      <xdr:colOff>0</xdr:colOff>
      <xdr:row>736</xdr:row>
      <xdr:rowOff>9525</xdr:rowOff>
    </xdr:to>
    <xdr:grpSp>
      <xdr:nvGrpSpPr>
        <xdr:cNvPr id="85" name="Group 90"/>
        <xdr:cNvGrpSpPr>
          <a:grpSpLocks/>
        </xdr:cNvGrpSpPr>
      </xdr:nvGrpSpPr>
      <xdr:grpSpPr>
        <a:xfrm>
          <a:off x="0" y="118176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86" name="Picture 9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7" name="Picture 9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8" name="Picture 9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9" name="Picture 9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0" name="Picture 9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1" name="Picture 9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780</xdr:row>
      <xdr:rowOff>0</xdr:rowOff>
    </xdr:from>
    <xdr:to>
      <xdr:col>0</xdr:col>
      <xdr:colOff>0</xdr:colOff>
      <xdr:row>796</xdr:row>
      <xdr:rowOff>9525</xdr:rowOff>
    </xdr:to>
    <xdr:grpSp>
      <xdr:nvGrpSpPr>
        <xdr:cNvPr id="92" name="Group 97"/>
        <xdr:cNvGrpSpPr>
          <a:grpSpLocks/>
        </xdr:cNvGrpSpPr>
      </xdr:nvGrpSpPr>
      <xdr:grpSpPr>
        <a:xfrm>
          <a:off x="0" y="127892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93" name="Picture 9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4" name="Picture 9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5" name="Picture 10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6" name="Picture 10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7" name="Picture 10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8" name="Picture 10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840</xdr:row>
      <xdr:rowOff>0</xdr:rowOff>
    </xdr:from>
    <xdr:to>
      <xdr:col>0</xdr:col>
      <xdr:colOff>0</xdr:colOff>
      <xdr:row>856</xdr:row>
      <xdr:rowOff>9525</xdr:rowOff>
    </xdr:to>
    <xdr:grpSp>
      <xdr:nvGrpSpPr>
        <xdr:cNvPr id="99" name="Group 104"/>
        <xdr:cNvGrpSpPr>
          <a:grpSpLocks/>
        </xdr:cNvGrpSpPr>
      </xdr:nvGrpSpPr>
      <xdr:grpSpPr>
        <a:xfrm>
          <a:off x="0" y="137607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00" name="Picture 10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1" name="Picture 10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2" name="Picture 10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3" name="Picture 10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4" name="Picture 10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5" name="Picture 11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900</xdr:row>
      <xdr:rowOff>0</xdr:rowOff>
    </xdr:from>
    <xdr:to>
      <xdr:col>0</xdr:col>
      <xdr:colOff>0</xdr:colOff>
      <xdr:row>916</xdr:row>
      <xdr:rowOff>9525</xdr:rowOff>
    </xdr:to>
    <xdr:grpSp>
      <xdr:nvGrpSpPr>
        <xdr:cNvPr id="106" name="Group 111"/>
        <xdr:cNvGrpSpPr>
          <a:grpSpLocks/>
        </xdr:cNvGrpSpPr>
      </xdr:nvGrpSpPr>
      <xdr:grpSpPr>
        <a:xfrm>
          <a:off x="0" y="147323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07" name="Picture 1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8" name="Picture 1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9" name="Picture 1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0" name="Picture 11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1" name="Picture 1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2" name="Picture 1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960</xdr:row>
      <xdr:rowOff>0</xdr:rowOff>
    </xdr:from>
    <xdr:to>
      <xdr:col>0</xdr:col>
      <xdr:colOff>0</xdr:colOff>
      <xdr:row>976</xdr:row>
      <xdr:rowOff>9525</xdr:rowOff>
    </xdr:to>
    <xdr:grpSp>
      <xdr:nvGrpSpPr>
        <xdr:cNvPr id="113" name="Group 118"/>
        <xdr:cNvGrpSpPr>
          <a:grpSpLocks/>
        </xdr:cNvGrpSpPr>
      </xdr:nvGrpSpPr>
      <xdr:grpSpPr>
        <a:xfrm>
          <a:off x="0" y="157038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14" name="Picture 1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5" name="Picture 1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6" name="Picture 12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7" name="Picture 12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8" name="Picture 12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9" name="Picture 12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1020</xdr:row>
      <xdr:rowOff>0</xdr:rowOff>
    </xdr:from>
    <xdr:to>
      <xdr:col>0</xdr:col>
      <xdr:colOff>0</xdr:colOff>
      <xdr:row>1036</xdr:row>
      <xdr:rowOff>9525</xdr:rowOff>
    </xdr:to>
    <xdr:grpSp>
      <xdr:nvGrpSpPr>
        <xdr:cNvPr id="120" name="Group 125"/>
        <xdr:cNvGrpSpPr>
          <a:grpSpLocks/>
        </xdr:cNvGrpSpPr>
      </xdr:nvGrpSpPr>
      <xdr:grpSpPr>
        <a:xfrm>
          <a:off x="0" y="166754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21" name="Picture 1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2" name="Picture 1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3" name="Picture 1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4" name="Picture 12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5" name="Picture 13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6" name="Picture 13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1080</xdr:row>
      <xdr:rowOff>0</xdr:rowOff>
    </xdr:from>
    <xdr:to>
      <xdr:col>0</xdr:col>
      <xdr:colOff>0</xdr:colOff>
      <xdr:row>1096</xdr:row>
      <xdr:rowOff>9525</xdr:rowOff>
    </xdr:to>
    <xdr:grpSp>
      <xdr:nvGrpSpPr>
        <xdr:cNvPr id="127" name="Group 132"/>
        <xdr:cNvGrpSpPr>
          <a:grpSpLocks/>
        </xdr:cNvGrpSpPr>
      </xdr:nvGrpSpPr>
      <xdr:grpSpPr>
        <a:xfrm>
          <a:off x="0" y="176469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28" name="Picture 1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9" name="Picture 1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0" name="Picture 13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1" name="Picture 13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2" name="Picture 13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3" name="Picture 138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1140</xdr:row>
      <xdr:rowOff>0</xdr:rowOff>
    </xdr:from>
    <xdr:to>
      <xdr:col>0</xdr:col>
      <xdr:colOff>0</xdr:colOff>
      <xdr:row>1156</xdr:row>
      <xdr:rowOff>9525</xdr:rowOff>
    </xdr:to>
    <xdr:grpSp>
      <xdr:nvGrpSpPr>
        <xdr:cNvPr id="134" name="Group 139"/>
        <xdr:cNvGrpSpPr>
          <a:grpSpLocks/>
        </xdr:cNvGrpSpPr>
      </xdr:nvGrpSpPr>
      <xdr:grpSpPr>
        <a:xfrm>
          <a:off x="0" y="186185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35" name="Picture 14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6" name="Picture 14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7" name="Picture 14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8" name="Picture 14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9" name="Picture 14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0" name="Picture 14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1200</xdr:row>
      <xdr:rowOff>0</xdr:rowOff>
    </xdr:from>
    <xdr:to>
      <xdr:col>0</xdr:col>
      <xdr:colOff>0</xdr:colOff>
      <xdr:row>1216</xdr:row>
      <xdr:rowOff>9525</xdr:rowOff>
    </xdr:to>
    <xdr:grpSp>
      <xdr:nvGrpSpPr>
        <xdr:cNvPr id="141" name="Group 146"/>
        <xdr:cNvGrpSpPr>
          <a:grpSpLocks/>
        </xdr:cNvGrpSpPr>
      </xdr:nvGrpSpPr>
      <xdr:grpSpPr>
        <a:xfrm>
          <a:off x="0" y="195900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42" name="Picture 1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3" name="Picture 1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4" name="Picture 14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5" name="Picture 1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6" name="Picture 15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7" name="Picture 15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1260</xdr:row>
      <xdr:rowOff>0</xdr:rowOff>
    </xdr:from>
    <xdr:to>
      <xdr:col>0</xdr:col>
      <xdr:colOff>0</xdr:colOff>
      <xdr:row>1276</xdr:row>
      <xdr:rowOff>9525</xdr:rowOff>
    </xdr:to>
    <xdr:grpSp>
      <xdr:nvGrpSpPr>
        <xdr:cNvPr id="148" name="Group 153"/>
        <xdr:cNvGrpSpPr>
          <a:grpSpLocks/>
        </xdr:cNvGrpSpPr>
      </xdr:nvGrpSpPr>
      <xdr:grpSpPr>
        <a:xfrm>
          <a:off x="0" y="205616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49" name="Picture 15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0" name="Picture 15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1" name="Picture 15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2" name="Picture 15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3" name="Picture 15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4" name="Picture 15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1320</xdr:row>
      <xdr:rowOff>0</xdr:rowOff>
    </xdr:from>
    <xdr:to>
      <xdr:col>0</xdr:col>
      <xdr:colOff>0</xdr:colOff>
      <xdr:row>1336</xdr:row>
      <xdr:rowOff>9525</xdr:rowOff>
    </xdr:to>
    <xdr:grpSp>
      <xdr:nvGrpSpPr>
        <xdr:cNvPr id="155" name="Group 160"/>
        <xdr:cNvGrpSpPr>
          <a:grpSpLocks/>
        </xdr:cNvGrpSpPr>
      </xdr:nvGrpSpPr>
      <xdr:grpSpPr>
        <a:xfrm>
          <a:off x="0" y="215331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56" name="Picture 16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7" name="Picture 16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8" name="Picture 16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9" name="Picture 16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0" name="Picture 16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1" name="Picture 16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1380</xdr:row>
      <xdr:rowOff>0</xdr:rowOff>
    </xdr:from>
    <xdr:to>
      <xdr:col>0</xdr:col>
      <xdr:colOff>0</xdr:colOff>
      <xdr:row>1396</xdr:row>
      <xdr:rowOff>9525</xdr:rowOff>
    </xdr:to>
    <xdr:grpSp>
      <xdr:nvGrpSpPr>
        <xdr:cNvPr id="162" name="Group 167"/>
        <xdr:cNvGrpSpPr>
          <a:grpSpLocks/>
        </xdr:cNvGrpSpPr>
      </xdr:nvGrpSpPr>
      <xdr:grpSpPr>
        <a:xfrm>
          <a:off x="0" y="225047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63" name="Picture 1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4" name="Picture 16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5" name="Picture 17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6" name="Picture 17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7" name="Picture 17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8" name="Picture 17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1440</xdr:row>
      <xdr:rowOff>0</xdr:rowOff>
    </xdr:from>
    <xdr:to>
      <xdr:col>0</xdr:col>
      <xdr:colOff>0</xdr:colOff>
      <xdr:row>1456</xdr:row>
      <xdr:rowOff>9525</xdr:rowOff>
    </xdr:to>
    <xdr:grpSp>
      <xdr:nvGrpSpPr>
        <xdr:cNvPr id="169" name="Group 174"/>
        <xdr:cNvGrpSpPr>
          <a:grpSpLocks/>
        </xdr:cNvGrpSpPr>
      </xdr:nvGrpSpPr>
      <xdr:grpSpPr>
        <a:xfrm>
          <a:off x="0" y="234762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70" name="Picture 17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1" name="Picture 17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2" name="Picture 17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3" name="Picture 17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4" name="Picture 17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5" name="Picture 18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1500</xdr:row>
      <xdr:rowOff>0</xdr:rowOff>
    </xdr:from>
    <xdr:to>
      <xdr:col>0</xdr:col>
      <xdr:colOff>0</xdr:colOff>
      <xdr:row>1516</xdr:row>
      <xdr:rowOff>9525</xdr:rowOff>
    </xdr:to>
    <xdr:grpSp>
      <xdr:nvGrpSpPr>
        <xdr:cNvPr id="176" name="Group 181"/>
        <xdr:cNvGrpSpPr>
          <a:grpSpLocks/>
        </xdr:cNvGrpSpPr>
      </xdr:nvGrpSpPr>
      <xdr:grpSpPr>
        <a:xfrm>
          <a:off x="0" y="244478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77" name="Picture 18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8" name="Picture 18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9" name="Picture 18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0" name="Picture 18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1" name="Picture 18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2" name="Picture 18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1560</xdr:row>
      <xdr:rowOff>0</xdr:rowOff>
    </xdr:from>
    <xdr:to>
      <xdr:col>0</xdr:col>
      <xdr:colOff>0</xdr:colOff>
      <xdr:row>1576</xdr:row>
      <xdr:rowOff>9525</xdr:rowOff>
    </xdr:to>
    <xdr:grpSp>
      <xdr:nvGrpSpPr>
        <xdr:cNvPr id="183" name="Group 188"/>
        <xdr:cNvGrpSpPr>
          <a:grpSpLocks/>
        </xdr:cNvGrpSpPr>
      </xdr:nvGrpSpPr>
      <xdr:grpSpPr>
        <a:xfrm>
          <a:off x="0" y="254193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84" name="Picture 18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5" name="Picture 19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6" name="Picture 19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7" name="Picture 19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8" name="Picture 19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9" name="Picture 19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1620</xdr:row>
      <xdr:rowOff>0</xdr:rowOff>
    </xdr:from>
    <xdr:to>
      <xdr:col>0</xdr:col>
      <xdr:colOff>0</xdr:colOff>
      <xdr:row>1636</xdr:row>
      <xdr:rowOff>9525</xdr:rowOff>
    </xdr:to>
    <xdr:grpSp>
      <xdr:nvGrpSpPr>
        <xdr:cNvPr id="190" name="Group 195"/>
        <xdr:cNvGrpSpPr>
          <a:grpSpLocks/>
        </xdr:cNvGrpSpPr>
      </xdr:nvGrpSpPr>
      <xdr:grpSpPr>
        <a:xfrm>
          <a:off x="0" y="263909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91" name="Picture 19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2" name="Picture 19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3" name="Picture 19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4" name="Picture 19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5" name="Picture 20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6" name="Picture 20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1680</xdr:row>
      <xdr:rowOff>0</xdr:rowOff>
    </xdr:from>
    <xdr:to>
      <xdr:col>0</xdr:col>
      <xdr:colOff>0</xdr:colOff>
      <xdr:row>1696</xdr:row>
      <xdr:rowOff>9525</xdr:rowOff>
    </xdr:to>
    <xdr:grpSp>
      <xdr:nvGrpSpPr>
        <xdr:cNvPr id="197" name="Group 202"/>
        <xdr:cNvGrpSpPr>
          <a:grpSpLocks/>
        </xdr:cNvGrpSpPr>
      </xdr:nvGrpSpPr>
      <xdr:grpSpPr>
        <a:xfrm>
          <a:off x="0" y="273624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198" name="Picture 20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9" name="Picture 20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0" name="Picture 20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1" name="Picture 20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2" name="Picture 20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3" name="Picture 208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1740</xdr:row>
      <xdr:rowOff>0</xdr:rowOff>
    </xdr:from>
    <xdr:to>
      <xdr:col>0</xdr:col>
      <xdr:colOff>0</xdr:colOff>
      <xdr:row>1756</xdr:row>
      <xdr:rowOff>9525</xdr:rowOff>
    </xdr:to>
    <xdr:grpSp>
      <xdr:nvGrpSpPr>
        <xdr:cNvPr id="204" name="Group 209"/>
        <xdr:cNvGrpSpPr>
          <a:grpSpLocks/>
        </xdr:cNvGrpSpPr>
      </xdr:nvGrpSpPr>
      <xdr:grpSpPr>
        <a:xfrm>
          <a:off x="0" y="283340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05" name="Picture 2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6" name="Picture 2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7" name="Picture 21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8" name="Picture 21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9" name="Picture 21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0" name="Picture 21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1800</xdr:row>
      <xdr:rowOff>0</xdr:rowOff>
    </xdr:from>
    <xdr:to>
      <xdr:col>0</xdr:col>
      <xdr:colOff>0</xdr:colOff>
      <xdr:row>1816</xdr:row>
      <xdr:rowOff>9525</xdr:rowOff>
    </xdr:to>
    <xdr:grpSp>
      <xdr:nvGrpSpPr>
        <xdr:cNvPr id="211" name="Group 216"/>
        <xdr:cNvGrpSpPr>
          <a:grpSpLocks/>
        </xdr:cNvGrpSpPr>
      </xdr:nvGrpSpPr>
      <xdr:grpSpPr>
        <a:xfrm>
          <a:off x="0" y="293055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12" name="Picture 2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3" name="Picture 2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4" name="Picture 2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5" name="Picture 22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6" name="Picture 22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7" name="Picture 22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1860</xdr:row>
      <xdr:rowOff>0</xdr:rowOff>
    </xdr:from>
    <xdr:to>
      <xdr:col>0</xdr:col>
      <xdr:colOff>0</xdr:colOff>
      <xdr:row>1876</xdr:row>
      <xdr:rowOff>9525</xdr:rowOff>
    </xdr:to>
    <xdr:grpSp>
      <xdr:nvGrpSpPr>
        <xdr:cNvPr id="218" name="Group 223"/>
        <xdr:cNvGrpSpPr>
          <a:grpSpLocks/>
        </xdr:cNvGrpSpPr>
      </xdr:nvGrpSpPr>
      <xdr:grpSpPr>
        <a:xfrm>
          <a:off x="0" y="302771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19" name="Picture 2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0" name="Picture 2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1" name="Picture 2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2" name="Picture 22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3" name="Picture 22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4" name="Picture 22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1920</xdr:row>
      <xdr:rowOff>0</xdr:rowOff>
    </xdr:from>
    <xdr:to>
      <xdr:col>0</xdr:col>
      <xdr:colOff>0</xdr:colOff>
      <xdr:row>1936</xdr:row>
      <xdr:rowOff>9525</xdr:rowOff>
    </xdr:to>
    <xdr:grpSp>
      <xdr:nvGrpSpPr>
        <xdr:cNvPr id="225" name="Group 230"/>
        <xdr:cNvGrpSpPr>
          <a:grpSpLocks/>
        </xdr:cNvGrpSpPr>
      </xdr:nvGrpSpPr>
      <xdr:grpSpPr>
        <a:xfrm>
          <a:off x="0" y="312486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26" name="Picture 2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7" name="Picture 23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8" name="Picture 2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9" name="Picture 23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0" name="Picture 23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1" name="Picture 23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1980</xdr:row>
      <xdr:rowOff>0</xdr:rowOff>
    </xdr:from>
    <xdr:to>
      <xdr:col>0</xdr:col>
      <xdr:colOff>0</xdr:colOff>
      <xdr:row>1996</xdr:row>
      <xdr:rowOff>9525</xdr:rowOff>
    </xdr:to>
    <xdr:grpSp>
      <xdr:nvGrpSpPr>
        <xdr:cNvPr id="232" name="Group 237"/>
        <xdr:cNvGrpSpPr>
          <a:grpSpLocks/>
        </xdr:cNvGrpSpPr>
      </xdr:nvGrpSpPr>
      <xdr:grpSpPr>
        <a:xfrm>
          <a:off x="0" y="322202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33" name="Picture 23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4" name="Picture 23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5" name="Picture 24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6" name="Picture 24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7" name="Picture 24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8" name="Picture 24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2040</xdr:row>
      <xdr:rowOff>0</xdr:rowOff>
    </xdr:from>
    <xdr:to>
      <xdr:col>0</xdr:col>
      <xdr:colOff>0</xdr:colOff>
      <xdr:row>2056</xdr:row>
      <xdr:rowOff>9525</xdr:rowOff>
    </xdr:to>
    <xdr:grpSp>
      <xdr:nvGrpSpPr>
        <xdr:cNvPr id="239" name="Group 244"/>
        <xdr:cNvGrpSpPr>
          <a:grpSpLocks/>
        </xdr:cNvGrpSpPr>
      </xdr:nvGrpSpPr>
      <xdr:grpSpPr>
        <a:xfrm>
          <a:off x="0" y="331917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40" name="Picture 24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1" name="Picture 24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2" name="Picture 24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3" name="Picture 24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4" name="Picture 24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5" name="Picture 25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2100</xdr:row>
      <xdr:rowOff>0</xdr:rowOff>
    </xdr:from>
    <xdr:to>
      <xdr:col>0</xdr:col>
      <xdr:colOff>0</xdr:colOff>
      <xdr:row>2116</xdr:row>
      <xdr:rowOff>9525</xdr:rowOff>
    </xdr:to>
    <xdr:grpSp>
      <xdr:nvGrpSpPr>
        <xdr:cNvPr id="246" name="Group 251"/>
        <xdr:cNvGrpSpPr>
          <a:grpSpLocks/>
        </xdr:cNvGrpSpPr>
      </xdr:nvGrpSpPr>
      <xdr:grpSpPr>
        <a:xfrm>
          <a:off x="0" y="341633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47" name="Picture 2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8" name="Picture 25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9" name="Picture 25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0" name="Picture 25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1" name="Picture 25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2" name="Picture 25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2160</xdr:row>
      <xdr:rowOff>0</xdr:rowOff>
    </xdr:from>
    <xdr:to>
      <xdr:col>0</xdr:col>
      <xdr:colOff>0</xdr:colOff>
      <xdr:row>2176</xdr:row>
      <xdr:rowOff>9525</xdr:rowOff>
    </xdr:to>
    <xdr:grpSp>
      <xdr:nvGrpSpPr>
        <xdr:cNvPr id="253" name="Group 258"/>
        <xdr:cNvGrpSpPr>
          <a:grpSpLocks/>
        </xdr:cNvGrpSpPr>
      </xdr:nvGrpSpPr>
      <xdr:grpSpPr>
        <a:xfrm>
          <a:off x="0" y="351348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54" name="Picture 25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5" name="Picture 26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6" name="Picture 26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7" name="Picture 26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8" name="Picture 26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9" name="Picture 26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2220</xdr:row>
      <xdr:rowOff>0</xdr:rowOff>
    </xdr:from>
    <xdr:to>
      <xdr:col>0</xdr:col>
      <xdr:colOff>0</xdr:colOff>
      <xdr:row>2236</xdr:row>
      <xdr:rowOff>9525</xdr:rowOff>
    </xdr:to>
    <xdr:grpSp>
      <xdr:nvGrpSpPr>
        <xdr:cNvPr id="260" name="Group 265"/>
        <xdr:cNvGrpSpPr>
          <a:grpSpLocks/>
        </xdr:cNvGrpSpPr>
      </xdr:nvGrpSpPr>
      <xdr:grpSpPr>
        <a:xfrm>
          <a:off x="0" y="361064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61" name="Picture 26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2" name="Picture 26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3" name="Picture 26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4" name="Picture 26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5" name="Picture 27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6" name="Picture 27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2280</xdr:row>
      <xdr:rowOff>0</xdr:rowOff>
    </xdr:from>
    <xdr:to>
      <xdr:col>0</xdr:col>
      <xdr:colOff>0</xdr:colOff>
      <xdr:row>2296</xdr:row>
      <xdr:rowOff>9525</xdr:rowOff>
    </xdr:to>
    <xdr:grpSp>
      <xdr:nvGrpSpPr>
        <xdr:cNvPr id="267" name="Group 272"/>
        <xdr:cNvGrpSpPr>
          <a:grpSpLocks/>
        </xdr:cNvGrpSpPr>
      </xdr:nvGrpSpPr>
      <xdr:grpSpPr>
        <a:xfrm>
          <a:off x="0" y="370779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68" name="Picture 2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9" name="Picture 27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0" name="Picture 27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1" name="Picture 27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2" name="Picture 27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3" name="Picture 278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2340</xdr:row>
      <xdr:rowOff>0</xdr:rowOff>
    </xdr:from>
    <xdr:to>
      <xdr:col>0</xdr:col>
      <xdr:colOff>0</xdr:colOff>
      <xdr:row>2356</xdr:row>
      <xdr:rowOff>9525</xdr:rowOff>
    </xdr:to>
    <xdr:grpSp>
      <xdr:nvGrpSpPr>
        <xdr:cNvPr id="274" name="Group 279"/>
        <xdr:cNvGrpSpPr>
          <a:grpSpLocks/>
        </xdr:cNvGrpSpPr>
      </xdr:nvGrpSpPr>
      <xdr:grpSpPr>
        <a:xfrm>
          <a:off x="0" y="380495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75" name="Picture 28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6" name="Picture 28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7" name="Picture 28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8" name="Picture 28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9" name="Picture 28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0" name="Picture 28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2400</xdr:row>
      <xdr:rowOff>0</xdr:rowOff>
    </xdr:from>
    <xdr:to>
      <xdr:col>0</xdr:col>
      <xdr:colOff>0</xdr:colOff>
      <xdr:row>2416</xdr:row>
      <xdr:rowOff>9525</xdr:rowOff>
    </xdr:to>
    <xdr:grpSp>
      <xdr:nvGrpSpPr>
        <xdr:cNvPr id="281" name="Group 286"/>
        <xdr:cNvGrpSpPr>
          <a:grpSpLocks/>
        </xdr:cNvGrpSpPr>
      </xdr:nvGrpSpPr>
      <xdr:grpSpPr>
        <a:xfrm>
          <a:off x="0" y="390210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82" name="Picture 28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3" name="Picture 28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4" name="Picture 28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5" name="Picture 29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6" name="Picture 29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7" name="Picture 29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2460</xdr:row>
      <xdr:rowOff>0</xdr:rowOff>
    </xdr:from>
    <xdr:to>
      <xdr:col>0</xdr:col>
      <xdr:colOff>0</xdr:colOff>
      <xdr:row>2476</xdr:row>
      <xdr:rowOff>9525</xdr:rowOff>
    </xdr:to>
    <xdr:grpSp>
      <xdr:nvGrpSpPr>
        <xdr:cNvPr id="288" name="Group 293"/>
        <xdr:cNvGrpSpPr>
          <a:grpSpLocks/>
        </xdr:cNvGrpSpPr>
      </xdr:nvGrpSpPr>
      <xdr:grpSpPr>
        <a:xfrm>
          <a:off x="0" y="399926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89" name="Picture 29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0" name="Picture 29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1" name="Picture 29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2" name="Picture 29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3" name="Picture 29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4" name="Picture 29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2520</xdr:row>
      <xdr:rowOff>0</xdr:rowOff>
    </xdr:from>
    <xdr:to>
      <xdr:col>0</xdr:col>
      <xdr:colOff>0</xdr:colOff>
      <xdr:row>2536</xdr:row>
      <xdr:rowOff>9525</xdr:rowOff>
    </xdr:to>
    <xdr:grpSp>
      <xdr:nvGrpSpPr>
        <xdr:cNvPr id="295" name="Group 300"/>
        <xdr:cNvGrpSpPr>
          <a:grpSpLocks/>
        </xdr:cNvGrpSpPr>
      </xdr:nvGrpSpPr>
      <xdr:grpSpPr>
        <a:xfrm>
          <a:off x="0" y="409641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296" name="Picture 3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7" name="Picture 3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8" name="Picture 3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9" name="Picture 30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0" name="Picture 30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1" name="Picture 30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2580</xdr:row>
      <xdr:rowOff>0</xdr:rowOff>
    </xdr:from>
    <xdr:to>
      <xdr:col>0</xdr:col>
      <xdr:colOff>0</xdr:colOff>
      <xdr:row>2596</xdr:row>
      <xdr:rowOff>9525</xdr:rowOff>
    </xdr:to>
    <xdr:grpSp>
      <xdr:nvGrpSpPr>
        <xdr:cNvPr id="302" name="Group 307"/>
        <xdr:cNvGrpSpPr>
          <a:grpSpLocks/>
        </xdr:cNvGrpSpPr>
      </xdr:nvGrpSpPr>
      <xdr:grpSpPr>
        <a:xfrm>
          <a:off x="0" y="419357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03" name="Picture 30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4" name="Picture 30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5" name="Picture 3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6" name="Picture 31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7" name="Picture 31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8" name="Picture 31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2640</xdr:row>
      <xdr:rowOff>0</xdr:rowOff>
    </xdr:from>
    <xdr:to>
      <xdr:col>0</xdr:col>
      <xdr:colOff>0</xdr:colOff>
      <xdr:row>2656</xdr:row>
      <xdr:rowOff>9525</xdr:rowOff>
    </xdr:to>
    <xdr:grpSp>
      <xdr:nvGrpSpPr>
        <xdr:cNvPr id="309" name="Group 314"/>
        <xdr:cNvGrpSpPr>
          <a:grpSpLocks/>
        </xdr:cNvGrpSpPr>
      </xdr:nvGrpSpPr>
      <xdr:grpSpPr>
        <a:xfrm>
          <a:off x="0" y="429072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10" name="Picture 3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1" name="Picture 3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2" name="Picture 3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3" name="Picture 3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4" name="Picture 3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5" name="Picture 3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2700</xdr:row>
      <xdr:rowOff>0</xdr:rowOff>
    </xdr:from>
    <xdr:to>
      <xdr:col>0</xdr:col>
      <xdr:colOff>0</xdr:colOff>
      <xdr:row>2716</xdr:row>
      <xdr:rowOff>9525</xdr:rowOff>
    </xdr:to>
    <xdr:grpSp>
      <xdr:nvGrpSpPr>
        <xdr:cNvPr id="316" name="Group 321"/>
        <xdr:cNvGrpSpPr>
          <a:grpSpLocks/>
        </xdr:cNvGrpSpPr>
      </xdr:nvGrpSpPr>
      <xdr:grpSpPr>
        <a:xfrm>
          <a:off x="0" y="438788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17" name="Picture 3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8" name="Picture 3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9" name="Picture 32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0" name="Picture 32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1" name="Picture 32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2" name="Picture 32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2760</xdr:row>
      <xdr:rowOff>0</xdr:rowOff>
    </xdr:from>
    <xdr:to>
      <xdr:col>0</xdr:col>
      <xdr:colOff>0</xdr:colOff>
      <xdr:row>2776</xdr:row>
      <xdr:rowOff>9525</xdr:rowOff>
    </xdr:to>
    <xdr:grpSp>
      <xdr:nvGrpSpPr>
        <xdr:cNvPr id="323" name="Group 328"/>
        <xdr:cNvGrpSpPr>
          <a:grpSpLocks/>
        </xdr:cNvGrpSpPr>
      </xdr:nvGrpSpPr>
      <xdr:grpSpPr>
        <a:xfrm>
          <a:off x="0" y="448503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24" name="Picture 3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5" name="Picture 3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6" name="Picture 33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7" name="Picture 33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8" name="Picture 33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9" name="Picture 33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2820</xdr:row>
      <xdr:rowOff>0</xdr:rowOff>
    </xdr:from>
    <xdr:to>
      <xdr:col>0</xdr:col>
      <xdr:colOff>0</xdr:colOff>
      <xdr:row>2836</xdr:row>
      <xdr:rowOff>9525</xdr:rowOff>
    </xdr:to>
    <xdr:grpSp>
      <xdr:nvGrpSpPr>
        <xdr:cNvPr id="330" name="Group 335"/>
        <xdr:cNvGrpSpPr>
          <a:grpSpLocks/>
        </xdr:cNvGrpSpPr>
      </xdr:nvGrpSpPr>
      <xdr:grpSpPr>
        <a:xfrm>
          <a:off x="0" y="458219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31" name="Picture 3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2" name="Picture 33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3" name="Picture 33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4" name="Picture 33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5" name="Picture 34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6" name="Picture 34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2880</xdr:row>
      <xdr:rowOff>0</xdr:rowOff>
    </xdr:from>
    <xdr:to>
      <xdr:col>0</xdr:col>
      <xdr:colOff>0</xdr:colOff>
      <xdr:row>2896</xdr:row>
      <xdr:rowOff>9525</xdr:rowOff>
    </xdr:to>
    <xdr:grpSp>
      <xdr:nvGrpSpPr>
        <xdr:cNvPr id="337" name="Group 342"/>
        <xdr:cNvGrpSpPr>
          <a:grpSpLocks/>
        </xdr:cNvGrpSpPr>
      </xdr:nvGrpSpPr>
      <xdr:grpSpPr>
        <a:xfrm>
          <a:off x="0" y="467934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38" name="Picture 34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9" name="Picture 34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0" name="Picture 34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1" name="Picture 34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2" name="Picture 34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3" name="Picture 348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2940</xdr:row>
      <xdr:rowOff>0</xdr:rowOff>
    </xdr:from>
    <xdr:to>
      <xdr:col>0</xdr:col>
      <xdr:colOff>0</xdr:colOff>
      <xdr:row>2956</xdr:row>
      <xdr:rowOff>9525</xdr:rowOff>
    </xdr:to>
    <xdr:grpSp>
      <xdr:nvGrpSpPr>
        <xdr:cNvPr id="344" name="Group 349"/>
        <xdr:cNvGrpSpPr>
          <a:grpSpLocks/>
        </xdr:cNvGrpSpPr>
      </xdr:nvGrpSpPr>
      <xdr:grpSpPr>
        <a:xfrm>
          <a:off x="0" y="477650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45" name="Picture 35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6" name="Picture 35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7" name="Picture 35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8" name="Picture 35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9" name="Picture 35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0" name="Picture 35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3000</xdr:row>
      <xdr:rowOff>0</xdr:rowOff>
    </xdr:from>
    <xdr:to>
      <xdr:col>0</xdr:col>
      <xdr:colOff>0</xdr:colOff>
      <xdr:row>3016</xdr:row>
      <xdr:rowOff>9525</xdr:rowOff>
    </xdr:to>
    <xdr:grpSp>
      <xdr:nvGrpSpPr>
        <xdr:cNvPr id="351" name="Group 356"/>
        <xdr:cNvGrpSpPr>
          <a:grpSpLocks/>
        </xdr:cNvGrpSpPr>
      </xdr:nvGrpSpPr>
      <xdr:grpSpPr>
        <a:xfrm>
          <a:off x="0" y="487365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52" name="Picture 35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3" name="Picture 35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4" name="Picture 35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5" name="Picture 36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6" name="Picture 36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7" name="Picture 36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3060</xdr:row>
      <xdr:rowOff>0</xdr:rowOff>
    </xdr:from>
    <xdr:to>
      <xdr:col>0</xdr:col>
      <xdr:colOff>0</xdr:colOff>
      <xdr:row>3076</xdr:row>
      <xdr:rowOff>9525</xdr:rowOff>
    </xdr:to>
    <xdr:grpSp>
      <xdr:nvGrpSpPr>
        <xdr:cNvPr id="358" name="Group 363"/>
        <xdr:cNvGrpSpPr>
          <a:grpSpLocks/>
        </xdr:cNvGrpSpPr>
      </xdr:nvGrpSpPr>
      <xdr:grpSpPr>
        <a:xfrm>
          <a:off x="0" y="497081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59" name="Picture 36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0" name="Picture 3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1" name="Picture 36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2" name="Picture 36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3" name="Picture 36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4" name="Picture 36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3120</xdr:row>
      <xdr:rowOff>0</xdr:rowOff>
    </xdr:from>
    <xdr:to>
      <xdr:col>0</xdr:col>
      <xdr:colOff>0</xdr:colOff>
      <xdr:row>3136</xdr:row>
      <xdr:rowOff>9525</xdr:rowOff>
    </xdr:to>
    <xdr:grpSp>
      <xdr:nvGrpSpPr>
        <xdr:cNvPr id="365" name="Group 370"/>
        <xdr:cNvGrpSpPr>
          <a:grpSpLocks/>
        </xdr:cNvGrpSpPr>
      </xdr:nvGrpSpPr>
      <xdr:grpSpPr>
        <a:xfrm>
          <a:off x="0" y="506796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66" name="Picture 37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7" name="Picture 37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8" name="Picture 37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9" name="Picture 37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0" name="Picture 37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1" name="Picture 37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3180</xdr:row>
      <xdr:rowOff>0</xdr:rowOff>
    </xdr:from>
    <xdr:to>
      <xdr:col>0</xdr:col>
      <xdr:colOff>0</xdr:colOff>
      <xdr:row>3196</xdr:row>
      <xdr:rowOff>9525</xdr:rowOff>
    </xdr:to>
    <xdr:grpSp>
      <xdr:nvGrpSpPr>
        <xdr:cNvPr id="372" name="Group 377"/>
        <xdr:cNvGrpSpPr>
          <a:grpSpLocks/>
        </xdr:cNvGrpSpPr>
      </xdr:nvGrpSpPr>
      <xdr:grpSpPr>
        <a:xfrm>
          <a:off x="0" y="516512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73" name="Picture 37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4" name="Picture 37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5" name="Picture 38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6" name="Picture 38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7" name="Picture 38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8" name="Picture 38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3240</xdr:row>
      <xdr:rowOff>0</xdr:rowOff>
    </xdr:from>
    <xdr:to>
      <xdr:col>0</xdr:col>
      <xdr:colOff>0</xdr:colOff>
      <xdr:row>3256</xdr:row>
      <xdr:rowOff>9525</xdr:rowOff>
    </xdr:to>
    <xdr:grpSp>
      <xdr:nvGrpSpPr>
        <xdr:cNvPr id="379" name="Group 384"/>
        <xdr:cNvGrpSpPr>
          <a:grpSpLocks/>
        </xdr:cNvGrpSpPr>
      </xdr:nvGrpSpPr>
      <xdr:grpSpPr>
        <a:xfrm>
          <a:off x="0" y="526227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80" name="Picture 3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1" name="Picture 38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2" name="Picture 38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3" name="Picture 38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4" name="Picture 38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5" name="Picture 39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3300</xdr:row>
      <xdr:rowOff>0</xdr:rowOff>
    </xdr:from>
    <xdr:to>
      <xdr:col>0</xdr:col>
      <xdr:colOff>0</xdr:colOff>
      <xdr:row>3316</xdr:row>
      <xdr:rowOff>9525</xdr:rowOff>
    </xdr:to>
    <xdr:grpSp>
      <xdr:nvGrpSpPr>
        <xdr:cNvPr id="386" name="Group 391"/>
        <xdr:cNvGrpSpPr>
          <a:grpSpLocks/>
        </xdr:cNvGrpSpPr>
      </xdr:nvGrpSpPr>
      <xdr:grpSpPr>
        <a:xfrm>
          <a:off x="0" y="535943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87" name="Picture 39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8" name="Picture 39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9" name="Picture 39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0" name="Picture 39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1" name="Picture 39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2" name="Picture 39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3360</xdr:row>
      <xdr:rowOff>0</xdr:rowOff>
    </xdr:from>
    <xdr:to>
      <xdr:col>0</xdr:col>
      <xdr:colOff>0</xdr:colOff>
      <xdr:row>3376</xdr:row>
      <xdr:rowOff>9525</xdr:rowOff>
    </xdr:to>
    <xdr:grpSp>
      <xdr:nvGrpSpPr>
        <xdr:cNvPr id="393" name="Group 398"/>
        <xdr:cNvGrpSpPr>
          <a:grpSpLocks/>
        </xdr:cNvGrpSpPr>
      </xdr:nvGrpSpPr>
      <xdr:grpSpPr>
        <a:xfrm>
          <a:off x="0" y="545658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394" name="Picture 3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5" name="Picture 40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6" name="Picture 40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7" name="Picture 40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8" name="Picture 40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9" name="Picture 40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3420</xdr:row>
      <xdr:rowOff>0</xdr:rowOff>
    </xdr:from>
    <xdr:to>
      <xdr:col>0</xdr:col>
      <xdr:colOff>0</xdr:colOff>
      <xdr:row>3436</xdr:row>
      <xdr:rowOff>9525</xdr:rowOff>
    </xdr:to>
    <xdr:grpSp>
      <xdr:nvGrpSpPr>
        <xdr:cNvPr id="400" name="Group 405"/>
        <xdr:cNvGrpSpPr>
          <a:grpSpLocks/>
        </xdr:cNvGrpSpPr>
      </xdr:nvGrpSpPr>
      <xdr:grpSpPr>
        <a:xfrm>
          <a:off x="0" y="555374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401" name="Picture 40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2" name="Picture 40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3" name="Picture 40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4" name="Picture 40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5" name="Picture 4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6" name="Picture 4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3480</xdr:row>
      <xdr:rowOff>0</xdr:rowOff>
    </xdr:from>
    <xdr:to>
      <xdr:col>0</xdr:col>
      <xdr:colOff>0</xdr:colOff>
      <xdr:row>3496</xdr:row>
      <xdr:rowOff>9525</xdr:rowOff>
    </xdr:to>
    <xdr:grpSp>
      <xdr:nvGrpSpPr>
        <xdr:cNvPr id="407" name="Group 412"/>
        <xdr:cNvGrpSpPr>
          <a:grpSpLocks/>
        </xdr:cNvGrpSpPr>
      </xdr:nvGrpSpPr>
      <xdr:grpSpPr>
        <a:xfrm>
          <a:off x="0" y="565089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408" name="Picture 4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9" name="Picture 4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0" name="Picture 41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1" name="Picture 41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2" name="Picture 41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3" name="Picture 418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3540</xdr:row>
      <xdr:rowOff>0</xdr:rowOff>
    </xdr:from>
    <xdr:to>
      <xdr:col>0</xdr:col>
      <xdr:colOff>0</xdr:colOff>
      <xdr:row>3556</xdr:row>
      <xdr:rowOff>9525</xdr:rowOff>
    </xdr:to>
    <xdr:grpSp>
      <xdr:nvGrpSpPr>
        <xdr:cNvPr id="414" name="Group 419"/>
        <xdr:cNvGrpSpPr>
          <a:grpSpLocks/>
        </xdr:cNvGrpSpPr>
      </xdr:nvGrpSpPr>
      <xdr:grpSpPr>
        <a:xfrm>
          <a:off x="0" y="574805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415" name="Picture 4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6" name="Picture 42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7" name="Picture 42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8" name="Picture 42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9" name="Picture 42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0" name="Picture 42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3600</xdr:row>
      <xdr:rowOff>0</xdr:rowOff>
    </xdr:from>
    <xdr:to>
      <xdr:col>0</xdr:col>
      <xdr:colOff>0</xdr:colOff>
      <xdr:row>3616</xdr:row>
      <xdr:rowOff>9525</xdr:rowOff>
    </xdr:to>
    <xdr:grpSp>
      <xdr:nvGrpSpPr>
        <xdr:cNvPr id="421" name="Group 426"/>
        <xdr:cNvGrpSpPr>
          <a:grpSpLocks/>
        </xdr:cNvGrpSpPr>
      </xdr:nvGrpSpPr>
      <xdr:grpSpPr>
        <a:xfrm>
          <a:off x="0" y="584520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422" name="Picture 4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3" name="Picture 4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4" name="Picture 42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5" name="Picture 43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6" name="Picture 43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7" name="Picture 43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3660</xdr:row>
      <xdr:rowOff>0</xdr:rowOff>
    </xdr:from>
    <xdr:to>
      <xdr:col>0</xdr:col>
      <xdr:colOff>0</xdr:colOff>
      <xdr:row>3676</xdr:row>
      <xdr:rowOff>9525</xdr:rowOff>
    </xdr:to>
    <xdr:grpSp>
      <xdr:nvGrpSpPr>
        <xdr:cNvPr id="428" name="Group 433"/>
        <xdr:cNvGrpSpPr>
          <a:grpSpLocks/>
        </xdr:cNvGrpSpPr>
      </xdr:nvGrpSpPr>
      <xdr:grpSpPr>
        <a:xfrm>
          <a:off x="0" y="594236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429" name="Picture 4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0" name="Picture 43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1" name="Picture 43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2" name="Picture 43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3" name="Picture 43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4" name="Picture 43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3720</xdr:row>
      <xdr:rowOff>0</xdr:rowOff>
    </xdr:from>
    <xdr:to>
      <xdr:col>0</xdr:col>
      <xdr:colOff>0</xdr:colOff>
      <xdr:row>3736</xdr:row>
      <xdr:rowOff>9525</xdr:rowOff>
    </xdr:to>
    <xdr:grpSp>
      <xdr:nvGrpSpPr>
        <xdr:cNvPr id="435" name="Group 440"/>
        <xdr:cNvGrpSpPr>
          <a:grpSpLocks/>
        </xdr:cNvGrpSpPr>
      </xdr:nvGrpSpPr>
      <xdr:grpSpPr>
        <a:xfrm>
          <a:off x="0" y="6039516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436" name="Picture 4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7" name="Picture 44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8" name="Picture 44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9" name="Picture 44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0" name="Picture 44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1" name="Picture 44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3540</xdr:row>
      <xdr:rowOff>0</xdr:rowOff>
    </xdr:from>
    <xdr:to>
      <xdr:col>0</xdr:col>
      <xdr:colOff>0</xdr:colOff>
      <xdr:row>3556</xdr:row>
      <xdr:rowOff>9525</xdr:rowOff>
    </xdr:to>
    <xdr:grpSp>
      <xdr:nvGrpSpPr>
        <xdr:cNvPr id="442" name="Group 447"/>
        <xdr:cNvGrpSpPr>
          <a:grpSpLocks/>
        </xdr:cNvGrpSpPr>
      </xdr:nvGrpSpPr>
      <xdr:grpSpPr>
        <a:xfrm>
          <a:off x="0" y="574805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443" name="Picture 4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4" name="Picture 44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5" name="Picture 45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6" name="Picture 45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7" name="Picture 45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8" name="Picture 45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3540</xdr:row>
      <xdr:rowOff>0</xdr:rowOff>
    </xdr:from>
    <xdr:to>
      <xdr:col>0</xdr:col>
      <xdr:colOff>0</xdr:colOff>
      <xdr:row>3556</xdr:row>
      <xdr:rowOff>9525</xdr:rowOff>
    </xdr:to>
    <xdr:grpSp>
      <xdr:nvGrpSpPr>
        <xdr:cNvPr id="449" name="Group 454"/>
        <xdr:cNvGrpSpPr>
          <a:grpSpLocks/>
        </xdr:cNvGrpSpPr>
      </xdr:nvGrpSpPr>
      <xdr:grpSpPr>
        <a:xfrm>
          <a:off x="0" y="574805175"/>
          <a:ext cx="0" cy="2600325"/>
          <a:chOff x="26" y="716"/>
          <a:chExt cx="623" cy="273"/>
        </a:xfrm>
        <a:solidFill>
          <a:srgbClr val="FFFFFF"/>
        </a:solidFill>
      </xdr:grpSpPr>
      <xdr:pic>
        <xdr:nvPicPr>
          <xdr:cNvPr id="450" name="Picture 4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716"/>
            <a:ext cx="140" cy="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1" name="Picture 45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2" y="716"/>
            <a:ext cx="247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2" name="Picture 45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5" y="832"/>
            <a:ext cx="201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3" name="Picture 45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" y="846"/>
            <a:ext cx="233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4" name="Picture 45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47" y="717"/>
            <a:ext cx="102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5" name="Picture 46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61" y="949"/>
            <a:ext cx="196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6"/>
  <sheetViews>
    <sheetView zoomScale="75" zoomScaleNormal="75" workbookViewId="0" topLeftCell="C1">
      <selection activeCell="H49" sqref="H49:H52"/>
    </sheetView>
  </sheetViews>
  <sheetFormatPr defaultColWidth="9.00390625" defaultRowHeight="12.75"/>
  <cols>
    <col min="1" max="1" width="10.625" style="0" customWidth="1"/>
    <col min="2" max="2" width="23.25390625" style="0" hidden="1" customWidth="1"/>
    <col min="3" max="3" width="15.125" style="23" customWidth="1"/>
    <col min="4" max="4" width="10.00390625" style="0" customWidth="1"/>
    <col min="5" max="5" width="8.875" style="0" customWidth="1"/>
    <col min="6" max="6" width="12.25390625" style="0" customWidth="1"/>
    <col min="7" max="7" width="9.875" style="0" customWidth="1"/>
    <col min="8" max="8" width="8.875" style="0" customWidth="1"/>
    <col min="9" max="9" width="9.875" style="0" customWidth="1"/>
    <col min="10" max="10" width="11.00390625" style="0" customWidth="1"/>
    <col min="11" max="11" width="12.00390625" style="0" customWidth="1"/>
  </cols>
  <sheetData>
    <row r="2" spans="1:15" ht="18">
      <c r="A2" s="109" t="s">
        <v>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55"/>
      <c r="O2" s="55"/>
    </row>
    <row r="3" spans="3:13" ht="16.5" thickBot="1">
      <c r="C3" s="6"/>
      <c r="D3" s="6"/>
      <c r="E3" s="86"/>
      <c r="F3" s="86"/>
      <c r="G3" s="86"/>
      <c r="H3" s="86"/>
      <c r="I3" s="86"/>
      <c r="J3" s="86"/>
      <c r="K3" s="26"/>
      <c r="L3" s="3"/>
      <c r="M3" s="3"/>
    </row>
    <row r="4" spans="2:14" ht="16.5" customHeight="1" thickBot="1">
      <c r="B4" s="125" t="s">
        <v>12</v>
      </c>
      <c r="C4" s="94" t="s">
        <v>2</v>
      </c>
      <c r="D4" s="84" t="s">
        <v>3</v>
      </c>
      <c r="E4" s="120" t="s">
        <v>0</v>
      </c>
      <c r="F4" s="122" t="s">
        <v>1</v>
      </c>
      <c r="G4" s="87" t="s">
        <v>5</v>
      </c>
      <c r="H4" s="88"/>
      <c r="I4" s="88"/>
      <c r="J4" s="84" t="s">
        <v>6</v>
      </c>
      <c r="K4" s="84" t="s">
        <v>7</v>
      </c>
      <c r="L4" s="15"/>
      <c r="M4" s="12"/>
      <c r="N4" s="5"/>
    </row>
    <row r="5" spans="2:14" ht="16.5" customHeight="1" thickBot="1">
      <c r="B5" s="120"/>
      <c r="C5" s="94"/>
      <c r="D5" s="85"/>
      <c r="E5" s="120"/>
      <c r="F5" s="122"/>
      <c r="G5" s="34">
        <v>0.003472222222222222</v>
      </c>
      <c r="H5" s="25">
        <v>0.003472222222222222</v>
      </c>
      <c r="I5" s="25">
        <v>0.006944444444444444</v>
      </c>
      <c r="J5" s="85"/>
      <c r="K5" s="85"/>
      <c r="L5" s="12"/>
      <c r="M5" s="12"/>
      <c r="N5" s="5"/>
    </row>
    <row r="6" spans="2:13" ht="66.75" customHeight="1" thickBot="1">
      <c r="B6" s="121"/>
      <c r="C6" s="95"/>
      <c r="D6" s="80"/>
      <c r="E6" s="121"/>
      <c r="F6" s="123"/>
      <c r="G6" s="56" t="s">
        <v>9</v>
      </c>
      <c r="H6" s="33" t="s">
        <v>10</v>
      </c>
      <c r="I6" s="33" t="s">
        <v>11</v>
      </c>
      <c r="J6" s="80"/>
      <c r="K6" s="80"/>
      <c r="L6" s="7"/>
      <c r="M6" s="7"/>
    </row>
    <row r="7" spans="1:13" ht="15" customHeight="1">
      <c r="A7" s="52"/>
      <c r="B7" s="38"/>
      <c r="C7" s="102" t="s">
        <v>57</v>
      </c>
      <c r="D7" s="103" t="s">
        <v>58</v>
      </c>
      <c r="E7" s="90">
        <v>0.41111111111111115</v>
      </c>
      <c r="F7" s="90">
        <v>0.44699074074074074</v>
      </c>
      <c r="G7" s="104">
        <v>0</v>
      </c>
      <c r="H7" s="89">
        <v>2</v>
      </c>
      <c r="I7" s="89">
        <v>2</v>
      </c>
      <c r="J7" s="90">
        <f>G7*$G$5+H7*$H$5+I7*$I$5</f>
        <v>0.020833333333333332</v>
      </c>
      <c r="K7" s="90">
        <f>F7-E7+J7</f>
        <v>0.05671296296296292</v>
      </c>
      <c r="L7" s="9"/>
      <c r="M7" s="10"/>
    </row>
    <row r="8" spans="1:13" ht="15">
      <c r="A8" s="52"/>
      <c r="B8" s="39"/>
      <c r="C8" s="105"/>
      <c r="D8" s="106"/>
      <c r="E8" s="107"/>
      <c r="F8" s="107"/>
      <c r="G8" s="108"/>
      <c r="H8" s="101"/>
      <c r="I8" s="101"/>
      <c r="J8" s="107"/>
      <c r="K8" s="107"/>
      <c r="L8" s="9"/>
      <c r="M8" s="10"/>
    </row>
    <row r="9" spans="1:13" ht="15">
      <c r="A9" s="52"/>
      <c r="B9" s="39"/>
      <c r="C9" s="105"/>
      <c r="D9" s="106"/>
      <c r="E9" s="107"/>
      <c r="F9" s="107"/>
      <c r="G9" s="108"/>
      <c r="H9" s="101"/>
      <c r="I9" s="101"/>
      <c r="J9" s="107"/>
      <c r="K9" s="107"/>
      <c r="L9" s="9"/>
      <c r="M9" s="32"/>
    </row>
    <row r="10" spans="1:13" ht="15.75" thickBot="1">
      <c r="A10" s="52"/>
      <c r="B10" s="40"/>
      <c r="C10" s="115"/>
      <c r="D10" s="114"/>
      <c r="E10" s="113"/>
      <c r="F10" s="113"/>
      <c r="G10" s="124"/>
      <c r="H10" s="119"/>
      <c r="I10" s="119"/>
      <c r="J10" s="113"/>
      <c r="K10" s="113"/>
      <c r="L10" s="9"/>
      <c r="M10" s="32"/>
    </row>
    <row r="11" spans="1:13" ht="15" customHeight="1">
      <c r="A11" s="52"/>
      <c r="B11" s="41"/>
      <c r="C11" s="102" t="s">
        <v>59</v>
      </c>
      <c r="D11" s="103" t="s">
        <v>60</v>
      </c>
      <c r="E11" s="90">
        <v>0.4069444444444445</v>
      </c>
      <c r="F11" s="90">
        <v>0.42019675925925926</v>
      </c>
      <c r="G11" s="89">
        <v>1</v>
      </c>
      <c r="H11" s="89">
        <v>1</v>
      </c>
      <c r="I11" s="89">
        <v>1</v>
      </c>
      <c r="J11" s="90">
        <f>G11*$G$5+H11*$H$5+I11*$I$5</f>
        <v>0.013888888888888888</v>
      </c>
      <c r="K11" s="90">
        <f>F11-E11+J11</f>
        <v>0.027141203703703647</v>
      </c>
      <c r="L11" s="9"/>
      <c r="M11" s="32"/>
    </row>
    <row r="12" spans="1:13" ht="15">
      <c r="A12" s="52"/>
      <c r="B12" s="39"/>
      <c r="C12" s="105"/>
      <c r="D12" s="106"/>
      <c r="E12" s="107"/>
      <c r="F12" s="107"/>
      <c r="G12" s="101"/>
      <c r="H12" s="101"/>
      <c r="I12" s="101"/>
      <c r="J12" s="107"/>
      <c r="K12" s="107"/>
      <c r="L12" s="9"/>
      <c r="M12" s="32"/>
    </row>
    <row r="13" spans="1:13" ht="15">
      <c r="A13" s="52"/>
      <c r="B13" s="39"/>
      <c r="C13" s="105"/>
      <c r="D13" s="106"/>
      <c r="E13" s="107"/>
      <c r="F13" s="107"/>
      <c r="G13" s="101"/>
      <c r="H13" s="101"/>
      <c r="I13" s="101"/>
      <c r="J13" s="107"/>
      <c r="K13" s="107"/>
      <c r="L13" s="9"/>
      <c r="M13" s="10"/>
    </row>
    <row r="14" spans="1:13" ht="15.75" thickBot="1">
      <c r="A14" s="52"/>
      <c r="B14" s="40"/>
      <c r="C14" s="115"/>
      <c r="D14" s="114"/>
      <c r="E14" s="113"/>
      <c r="F14" s="113"/>
      <c r="G14" s="119"/>
      <c r="H14" s="119"/>
      <c r="I14" s="119"/>
      <c r="J14" s="113"/>
      <c r="K14" s="113"/>
      <c r="L14" s="9"/>
      <c r="M14" s="10"/>
    </row>
    <row r="15" spans="1:13" ht="15" customHeight="1">
      <c r="A15" s="52"/>
      <c r="B15" s="41"/>
      <c r="C15" s="102" t="s">
        <v>61</v>
      </c>
      <c r="D15" s="103" t="s">
        <v>62</v>
      </c>
      <c r="E15" s="90">
        <v>0.4083333333333334</v>
      </c>
      <c r="F15" s="90">
        <v>0.4433101851851852</v>
      </c>
      <c r="G15" s="89">
        <v>0</v>
      </c>
      <c r="H15" s="89">
        <v>4</v>
      </c>
      <c r="I15" s="89">
        <v>0</v>
      </c>
      <c r="J15" s="90">
        <f>G15*$G$5+H15*$H$5+I15*$I$5</f>
        <v>0.013888888888888888</v>
      </c>
      <c r="K15" s="90">
        <f>F15-E15+J15</f>
        <v>0.04886574074074073</v>
      </c>
      <c r="L15" s="8"/>
      <c r="M15" s="8"/>
    </row>
    <row r="16" spans="1:13" ht="15">
      <c r="A16" s="52"/>
      <c r="B16" s="39"/>
      <c r="C16" s="105"/>
      <c r="D16" s="106"/>
      <c r="E16" s="107"/>
      <c r="F16" s="107"/>
      <c r="G16" s="101"/>
      <c r="H16" s="101"/>
      <c r="I16" s="101"/>
      <c r="J16" s="107"/>
      <c r="K16" s="107"/>
      <c r="L16" s="8"/>
      <c r="M16" s="8"/>
    </row>
    <row r="17" spans="1:13" ht="15">
      <c r="A17" s="52"/>
      <c r="B17" s="39"/>
      <c r="C17" s="105"/>
      <c r="D17" s="106"/>
      <c r="E17" s="107"/>
      <c r="F17" s="107"/>
      <c r="G17" s="101"/>
      <c r="H17" s="101"/>
      <c r="I17" s="101"/>
      <c r="J17" s="107"/>
      <c r="K17" s="107"/>
      <c r="L17" s="8"/>
      <c r="M17" s="8"/>
    </row>
    <row r="18" spans="1:13" ht="15.75" thickBot="1">
      <c r="A18" s="52"/>
      <c r="B18" s="40"/>
      <c r="C18" s="115"/>
      <c r="D18" s="114"/>
      <c r="E18" s="113"/>
      <c r="F18" s="113"/>
      <c r="G18" s="119"/>
      <c r="H18" s="119"/>
      <c r="I18" s="119"/>
      <c r="J18" s="113"/>
      <c r="K18" s="113"/>
      <c r="L18" s="9"/>
      <c r="M18" s="10"/>
    </row>
    <row r="19" spans="1:14" ht="15" customHeight="1">
      <c r="A19" s="52"/>
      <c r="B19" s="41"/>
      <c r="C19" s="102" t="s">
        <v>63</v>
      </c>
      <c r="D19" s="103" t="s">
        <v>62</v>
      </c>
      <c r="E19" s="90">
        <v>0.40972222222222227</v>
      </c>
      <c r="F19" s="90">
        <v>0.4367013888888889</v>
      </c>
      <c r="G19" s="89">
        <v>1</v>
      </c>
      <c r="H19" s="89">
        <v>1</v>
      </c>
      <c r="I19" s="89">
        <v>0</v>
      </c>
      <c r="J19" s="90">
        <f>G19*$G$5+H19*$H$5+I19*$I$5</f>
        <v>0.006944444444444444</v>
      </c>
      <c r="K19" s="90">
        <f>F19-E19+J19</f>
        <v>0.03392361111111106</v>
      </c>
      <c r="L19" s="8"/>
      <c r="M19" s="10"/>
      <c r="N19" s="5"/>
    </row>
    <row r="20" spans="1:14" ht="15">
      <c r="A20" s="52"/>
      <c r="B20" s="39"/>
      <c r="C20" s="105"/>
      <c r="D20" s="106"/>
      <c r="E20" s="107"/>
      <c r="F20" s="107"/>
      <c r="G20" s="101"/>
      <c r="H20" s="101"/>
      <c r="I20" s="101"/>
      <c r="J20" s="107"/>
      <c r="K20" s="107"/>
      <c r="L20" s="8"/>
      <c r="M20" s="10"/>
      <c r="N20" s="5"/>
    </row>
    <row r="21" spans="1:14" ht="15">
      <c r="A21" s="52"/>
      <c r="B21" s="39"/>
      <c r="C21" s="105"/>
      <c r="D21" s="106"/>
      <c r="E21" s="107"/>
      <c r="F21" s="107"/>
      <c r="G21" s="101"/>
      <c r="H21" s="101"/>
      <c r="I21" s="101"/>
      <c r="J21" s="107"/>
      <c r="K21" s="107"/>
      <c r="L21" s="8"/>
      <c r="M21" s="10"/>
      <c r="N21" s="5"/>
    </row>
    <row r="22" spans="1:14" ht="15.75" thickBot="1">
      <c r="A22" s="52"/>
      <c r="B22" s="40"/>
      <c r="C22" s="115"/>
      <c r="D22" s="114"/>
      <c r="E22" s="113"/>
      <c r="F22" s="113"/>
      <c r="G22" s="119"/>
      <c r="H22" s="119"/>
      <c r="I22" s="119"/>
      <c r="J22" s="113"/>
      <c r="K22" s="113"/>
      <c r="L22" s="10"/>
      <c r="M22" s="10"/>
      <c r="N22" s="5"/>
    </row>
    <row r="23" spans="1:13" ht="15" customHeight="1">
      <c r="A23" s="52"/>
      <c r="B23" s="42"/>
      <c r="C23" s="102" t="s">
        <v>64</v>
      </c>
      <c r="D23" s="103" t="s">
        <v>62</v>
      </c>
      <c r="E23" s="90">
        <v>0.4041666666666666</v>
      </c>
      <c r="F23" s="90">
        <v>0.4212962962962963</v>
      </c>
      <c r="G23" s="89">
        <v>2</v>
      </c>
      <c r="H23" s="89">
        <v>2</v>
      </c>
      <c r="I23" s="89">
        <v>0</v>
      </c>
      <c r="J23" s="90">
        <f>G23*$G$5+H23*$H$5+I23*$I$5</f>
        <v>0.013888888888888888</v>
      </c>
      <c r="K23" s="90">
        <f>F23-E23+J23</f>
        <v>0.03101851851851855</v>
      </c>
      <c r="L23" s="9"/>
      <c r="M23" s="8"/>
    </row>
    <row r="24" spans="1:13" ht="15">
      <c r="A24" s="52"/>
      <c r="B24" s="39"/>
      <c r="C24" s="105"/>
      <c r="D24" s="106"/>
      <c r="E24" s="107"/>
      <c r="F24" s="107"/>
      <c r="G24" s="101"/>
      <c r="H24" s="101"/>
      <c r="I24" s="101"/>
      <c r="J24" s="107"/>
      <c r="K24" s="107"/>
      <c r="L24" s="8"/>
      <c r="M24" s="8"/>
    </row>
    <row r="25" spans="1:13" ht="15">
      <c r="A25" s="52"/>
      <c r="B25" s="39"/>
      <c r="C25" s="105"/>
      <c r="D25" s="106"/>
      <c r="E25" s="107"/>
      <c r="F25" s="107"/>
      <c r="G25" s="101"/>
      <c r="H25" s="101"/>
      <c r="I25" s="101"/>
      <c r="J25" s="107"/>
      <c r="K25" s="107"/>
      <c r="L25" s="8"/>
      <c r="M25" s="8"/>
    </row>
    <row r="26" spans="1:13" ht="15.75" thickBot="1">
      <c r="A26" s="52"/>
      <c r="B26" s="40"/>
      <c r="C26" s="115"/>
      <c r="D26" s="114"/>
      <c r="E26" s="113"/>
      <c r="F26" s="113"/>
      <c r="G26" s="119"/>
      <c r="H26" s="119"/>
      <c r="I26" s="119"/>
      <c r="J26" s="113"/>
      <c r="K26" s="113"/>
      <c r="L26" s="9"/>
      <c r="M26" s="10"/>
    </row>
    <row r="27" spans="2:13" ht="15">
      <c r="B27" s="53"/>
      <c r="C27" s="27"/>
      <c r="D27" s="28"/>
      <c r="E27" s="29"/>
      <c r="F27" s="29"/>
      <c r="G27" s="35"/>
      <c r="H27" s="35"/>
      <c r="I27" s="35"/>
      <c r="J27" s="29"/>
      <c r="K27" s="30"/>
      <c r="L27" s="10"/>
      <c r="M27" s="10"/>
    </row>
    <row r="28" spans="2:13" ht="15.75" thickBot="1">
      <c r="B28" s="54"/>
      <c r="C28" s="24"/>
      <c r="D28" s="17"/>
      <c r="E28" s="14"/>
      <c r="F28" s="14"/>
      <c r="G28" s="36"/>
      <c r="H28" s="36"/>
      <c r="I28" s="36"/>
      <c r="J28" s="14"/>
      <c r="K28" s="18"/>
      <c r="L28" s="10"/>
      <c r="M28" s="10"/>
    </row>
    <row r="29" spans="1:14" ht="15" customHeight="1">
      <c r="A29" s="52"/>
      <c r="B29" s="41"/>
      <c r="C29" s="102" t="s">
        <v>65</v>
      </c>
      <c r="D29" s="103" t="s">
        <v>66</v>
      </c>
      <c r="E29" s="90">
        <v>0.3993055555555556</v>
      </c>
      <c r="F29" s="90">
        <v>0.44263888888888886</v>
      </c>
      <c r="G29" s="89">
        <v>1</v>
      </c>
      <c r="H29" s="89">
        <v>1</v>
      </c>
      <c r="I29" s="89">
        <v>0</v>
      </c>
      <c r="J29" s="90">
        <f>G29*$G$5+H29*$H$5+I29*$I$5</f>
        <v>0.006944444444444444</v>
      </c>
      <c r="K29" s="90">
        <f>F29-E29+J29</f>
        <v>0.05027777777777773</v>
      </c>
      <c r="L29" s="8"/>
      <c r="M29" s="10"/>
      <c r="N29" s="5"/>
    </row>
    <row r="30" spans="1:14" ht="15">
      <c r="A30" s="52"/>
      <c r="B30" s="39"/>
      <c r="C30" s="105"/>
      <c r="D30" s="106"/>
      <c r="E30" s="107"/>
      <c r="F30" s="107"/>
      <c r="G30" s="101"/>
      <c r="H30" s="101"/>
      <c r="I30" s="101"/>
      <c r="J30" s="107"/>
      <c r="K30" s="107"/>
      <c r="L30" s="8"/>
      <c r="M30" s="10"/>
      <c r="N30" s="5"/>
    </row>
    <row r="31" spans="1:14" ht="15">
      <c r="A31" s="52"/>
      <c r="B31" s="39"/>
      <c r="C31" s="105"/>
      <c r="D31" s="106"/>
      <c r="E31" s="107"/>
      <c r="F31" s="107"/>
      <c r="G31" s="101"/>
      <c r="H31" s="101"/>
      <c r="I31" s="101"/>
      <c r="J31" s="107"/>
      <c r="K31" s="107"/>
      <c r="L31" s="8"/>
      <c r="M31" s="10"/>
      <c r="N31" s="5"/>
    </row>
    <row r="32" spans="1:14" ht="15.75" thickBot="1">
      <c r="A32" s="52"/>
      <c r="B32" s="40"/>
      <c r="C32" s="115"/>
      <c r="D32" s="114"/>
      <c r="E32" s="113"/>
      <c r="F32" s="113"/>
      <c r="G32" s="119"/>
      <c r="H32" s="119"/>
      <c r="I32" s="119"/>
      <c r="J32" s="113"/>
      <c r="K32" s="113"/>
      <c r="L32" s="10"/>
      <c r="M32" s="10"/>
      <c r="N32" s="5"/>
    </row>
    <row r="33" spans="2:13" ht="15" customHeight="1">
      <c r="B33" s="43"/>
      <c r="C33" s="102" t="s">
        <v>67</v>
      </c>
      <c r="D33" s="103" t="s">
        <v>66</v>
      </c>
      <c r="E33" s="90">
        <v>0.40138888888888885</v>
      </c>
      <c r="F33" s="90">
        <v>0.44288194444444445</v>
      </c>
      <c r="G33" s="89">
        <v>1</v>
      </c>
      <c r="H33" s="89">
        <v>1</v>
      </c>
      <c r="I33" s="89">
        <v>0</v>
      </c>
      <c r="J33" s="90">
        <f>G33*$G$5+H33*$H$5+I33*$I$5</f>
        <v>0.006944444444444444</v>
      </c>
      <c r="K33" s="90">
        <f>F33-E33+J33</f>
        <v>0.04843750000000005</v>
      </c>
      <c r="L33" s="9"/>
      <c r="M33" s="8"/>
    </row>
    <row r="34" spans="2:13" ht="15">
      <c r="B34" s="44"/>
      <c r="C34" s="105"/>
      <c r="D34" s="106"/>
      <c r="E34" s="107"/>
      <c r="F34" s="107"/>
      <c r="G34" s="101"/>
      <c r="H34" s="101"/>
      <c r="I34" s="101"/>
      <c r="J34" s="107"/>
      <c r="K34" s="107"/>
      <c r="L34" s="8"/>
      <c r="M34" s="8"/>
    </row>
    <row r="35" spans="2:13" ht="15">
      <c r="B35" s="45"/>
      <c r="C35" s="105"/>
      <c r="D35" s="106"/>
      <c r="E35" s="107"/>
      <c r="F35" s="107"/>
      <c r="G35" s="101"/>
      <c r="H35" s="101"/>
      <c r="I35" s="101"/>
      <c r="J35" s="107"/>
      <c r="K35" s="107"/>
      <c r="L35" s="8"/>
      <c r="M35" s="8"/>
    </row>
    <row r="36" spans="2:13" ht="15.75" thickBot="1">
      <c r="B36" s="46"/>
      <c r="C36" s="115"/>
      <c r="D36" s="114"/>
      <c r="E36" s="113"/>
      <c r="F36" s="113"/>
      <c r="G36" s="119"/>
      <c r="H36" s="119"/>
      <c r="I36" s="119"/>
      <c r="J36" s="113"/>
      <c r="K36" s="113"/>
      <c r="L36" s="9"/>
      <c r="M36" s="10"/>
    </row>
    <row r="37" spans="2:13" ht="15" customHeight="1">
      <c r="B37" s="43"/>
      <c r="C37" s="102" t="s">
        <v>68</v>
      </c>
      <c r="D37" s="103" t="s">
        <v>60</v>
      </c>
      <c r="E37" s="90">
        <v>0.40277777777777773</v>
      </c>
      <c r="F37" s="90">
        <v>0.43091435185185184</v>
      </c>
      <c r="G37" s="89">
        <v>1</v>
      </c>
      <c r="H37" s="89">
        <v>2</v>
      </c>
      <c r="I37" s="89">
        <v>2</v>
      </c>
      <c r="J37" s="90">
        <f>G37*$G$5+H37*$H$5+I37*$I$5</f>
        <v>0.024305555555555552</v>
      </c>
      <c r="K37" s="90">
        <f>F37-E37+J37</f>
        <v>0.05244212962962966</v>
      </c>
      <c r="L37" s="8"/>
      <c r="M37" s="10"/>
    </row>
    <row r="38" spans="2:13" ht="15">
      <c r="B38" s="44"/>
      <c r="C38" s="105"/>
      <c r="D38" s="106"/>
      <c r="E38" s="107"/>
      <c r="F38" s="107"/>
      <c r="G38" s="101"/>
      <c r="H38" s="101"/>
      <c r="I38" s="101"/>
      <c r="J38" s="107"/>
      <c r="K38" s="107"/>
      <c r="L38" s="8"/>
      <c r="M38" s="10"/>
    </row>
    <row r="39" spans="2:13" ht="15">
      <c r="B39" s="44"/>
      <c r="C39" s="105"/>
      <c r="D39" s="106"/>
      <c r="E39" s="107"/>
      <c r="F39" s="107"/>
      <c r="G39" s="101"/>
      <c r="H39" s="101"/>
      <c r="I39" s="101"/>
      <c r="J39" s="107"/>
      <c r="K39" s="107"/>
      <c r="L39" s="8"/>
      <c r="M39" s="10"/>
    </row>
    <row r="40" spans="2:13" ht="15.75" thickBot="1">
      <c r="B40" s="47"/>
      <c r="C40" s="115"/>
      <c r="D40" s="114"/>
      <c r="E40" s="113"/>
      <c r="F40" s="113"/>
      <c r="G40" s="119"/>
      <c r="H40" s="119"/>
      <c r="I40" s="119"/>
      <c r="J40" s="113"/>
      <c r="K40" s="113"/>
      <c r="L40" s="9"/>
      <c r="M40" s="10"/>
    </row>
    <row r="41" spans="2:13" ht="15" customHeight="1">
      <c r="B41" s="43"/>
      <c r="C41" s="102" t="s">
        <v>69</v>
      </c>
      <c r="D41" s="103" t="s">
        <v>69</v>
      </c>
      <c r="E41" s="90">
        <v>0.4125</v>
      </c>
      <c r="F41" s="90">
        <v>0.4351851851851852</v>
      </c>
      <c r="G41" s="89">
        <v>0</v>
      </c>
      <c r="H41" s="89">
        <v>2</v>
      </c>
      <c r="I41" s="89">
        <v>0</v>
      </c>
      <c r="J41" s="90">
        <f>G41*$G$5+H41*$H$5+I41*$I$5</f>
        <v>0.006944444444444444</v>
      </c>
      <c r="K41" s="90">
        <f>F41-E41+J41</f>
        <v>0.02962962962962964</v>
      </c>
      <c r="L41" s="8"/>
      <c r="M41" s="8"/>
    </row>
    <row r="42" spans="2:13" ht="15">
      <c r="B42" s="44"/>
      <c r="C42" s="105"/>
      <c r="D42" s="106"/>
      <c r="E42" s="107"/>
      <c r="F42" s="107"/>
      <c r="G42" s="101"/>
      <c r="H42" s="101"/>
      <c r="I42" s="101"/>
      <c r="J42" s="107"/>
      <c r="K42" s="107"/>
      <c r="L42" s="8"/>
      <c r="M42" s="8"/>
    </row>
    <row r="43" spans="2:13" ht="15">
      <c r="B43" s="44"/>
      <c r="C43" s="105"/>
      <c r="D43" s="106"/>
      <c r="E43" s="107"/>
      <c r="F43" s="107"/>
      <c r="G43" s="101"/>
      <c r="H43" s="101"/>
      <c r="I43" s="101"/>
      <c r="J43" s="107"/>
      <c r="K43" s="107"/>
      <c r="L43" s="8"/>
      <c r="M43" s="8"/>
    </row>
    <row r="44" spans="2:13" ht="15.75" thickBot="1">
      <c r="B44" s="48"/>
      <c r="C44" s="115"/>
      <c r="D44" s="114"/>
      <c r="E44" s="113"/>
      <c r="F44" s="113"/>
      <c r="G44" s="119"/>
      <c r="H44" s="119"/>
      <c r="I44" s="119"/>
      <c r="J44" s="113"/>
      <c r="K44" s="113"/>
      <c r="L44" s="9"/>
      <c r="M44" s="10"/>
    </row>
    <row r="45" spans="2:13" ht="15" customHeight="1">
      <c r="B45" s="49"/>
      <c r="C45" s="102" t="s">
        <v>70</v>
      </c>
      <c r="D45" s="116" t="s">
        <v>70</v>
      </c>
      <c r="E45" s="90">
        <v>0.4055555555555555</v>
      </c>
      <c r="F45" s="90">
        <v>0.44122685185185184</v>
      </c>
      <c r="G45" s="89">
        <v>1</v>
      </c>
      <c r="H45" s="89">
        <v>1</v>
      </c>
      <c r="I45" s="89">
        <v>0</v>
      </c>
      <c r="J45" s="90">
        <f>G45*$G$5+H45*$H$5+I45*$I$5</f>
        <v>0.006944444444444444</v>
      </c>
      <c r="K45" s="90">
        <f>F45-E45+J45</f>
        <v>0.04261574074074079</v>
      </c>
      <c r="L45" s="8"/>
      <c r="M45" s="10"/>
    </row>
    <row r="46" spans="2:13" ht="15">
      <c r="B46" s="50"/>
      <c r="C46" s="105"/>
      <c r="D46" s="117"/>
      <c r="E46" s="107"/>
      <c r="F46" s="107"/>
      <c r="G46" s="101"/>
      <c r="H46" s="101"/>
      <c r="I46" s="101"/>
      <c r="J46" s="107"/>
      <c r="K46" s="107"/>
      <c r="L46" s="8"/>
      <c r="M46" s="10"/>
    </row>
    <row r="47" spans="2:13" ht="15">
      <c r="B47" s="50"/>
      <c r="C47" s="105"/>
      <c r="D47" s="117"/>
      <c r="E47" s="107"/>
      <c r="F47" s="107"/>
      <c r="G47" s="101"/>
      <c r="H47" s="101"/>
      <c r="I47" s="101"/>
      <c r="J47" s="107"/>
      <c r="K47" s="107"/>
      <c r="L47" s="8"/>
      <c r="M47" s="10"/>
    </row>
    <row r="48" spans="2:13" ht="15.75" thickBot="1">
      <c r="B48" s="48"/>
      <c r="C48" s="115"/>
      <c r="D48" s="118"/>
      <c r="E48" s="113"/>
      <c r="F48" s="113"/>
      <c r="G48" s="119"/>
      <c r="H48" s="119"/>
      <c r="I48" s="119"/>
      <c r="J48" s="113"/>
      <c r="K48" s="113"/>
      <c r="L48" s="9"/>
      <c r="M48" s="10"/>
    </row>
    <row r="49" spans="2:13" ht="15" customHeight="1">
      <c r="B49" s="49"/>
      <c r="C49" s="102" t="s">
        <v>71</v>
      </c>
      <c r="D49" s="116" t="s">
        <v>60</v>
      </c>
      <c r="E49" s="90">
        <v>0.4138888888888889</v>
      </c>
      <c r="F49" s="90">
        <v>0.44050925925925927</v>
      </c>
      <c r="G49" s="89">
        <v>1</v>
      </c>
      <c r="H49" s="89">
        <v>3</v>
      </c>
      <c r="I49" s="89">
        <v>1</v>
      </c>
      <c r="J49" s="90">
        <f>G49*$G$5+H49*$H$5+I49*$I$5</f>
        <v>0.020833333333333332</v>
      </c>
      <c r="K49" s="90">
        <f>F49-E49+J49</f>
        <v>0.04745370370370368</v>
      </c>
      <c r="L49" s="8"/>
      <c r="M49" s="8"/>
    </row>
    <row r="50" spans="2:13" ht="15">
      <c r="B50" s="50"/>
      <c r="C50" s="105"/>
      <c r="D50" s="117"/>
      <c r="E50" s="107"/>
      <c r="F50" s="107"/>
      <c r="G50" s="101"/>
      <c r="H50" s="101"/>
      <c r="I50" s="101"/>
      <c r="J50" s="107"/>
      <c r="K50" s="107"/>
      <c r="L50" s="8"/>
      <c r="M50" s="8"/>
    </row>
    <row r="51" spans="2:13" ht="15">
      <c r="B51" s="50"/>
      <c r="C51" s="105"/>
      <c r="D51" s="117"/>
      <c r="E51" s="107"/>
      <c r="F51" s="107"/>
      <c r="G51" s="101"/>
      <c r="H51" s="101"/>
      <c r="I51" s="101"/>
      <c r="J51" s="107"/>
      <c r="K51" s="107"/>
      <c r="L51" s="8"/>
      <c r="M51" s="8"/>
    </row>
    <row r="52" spans="2:13" ht="15.75" thickBot="1">
      <c r="B52" s="48"/>
      <c r="C52" s="115"/>
      <c r="D52" s="118"/>
      <c r="E52" s="113"/>
      <c r="F52" s="113"/>
      <c r="G52" s="119"/>
      <c r="H52" s="119"/>
      <c r="I52" s="119"/>
      <c r="J52" s="113"/>
      <c r="K52" s="113"/>
      <c r="L52" s="9"/>
      <c r="M52" s="10"/>
    </row>
    <row r="53" spans="2:13" ht="15">
      <c r="B53" s="51"/>
      <c r="C53" s="21"/>
      <c r="D53" s="16"/>
      <c r="E53" s="13"/>
      <c r="F53" s="13"/>
      <c r="G53" s="37"/>
      <c r="H53" s="37"/>
      <c r="I53" s="37"/>
      <c r="J53" s="13"/>
      <c r="K53" s="16"/>
      <c r="L53" s="10"/>
      <c r="M53" s="8"/>
    </row>
    <row r="54" spans="2:13" ht="15">
      <c r="B54" s="74"/>
      <c r="C54" s="27"/>
      <c r="D54" s="30"/>
      <c r="E54" s="29"/>
      <c r="F54" s="29"/>
      <c r="G54" s="35"/>
      <c r="H54" s="35"/>
      <c r="I54" s="35"/>
      <c r="J54" s="29"/>
      <c r="K54" s="30"/>
      <c r="L54" s="8"/>
      <c r="M54" s="8"/>
    </row>
    <row r="55" spans="2:13" ht="15">
      <c r="B55" s="10"/>
      <c r="C55" s="22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2:13" ht="15">
      <c r="B56" s="10"/>
      <c r="C56" s="22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13" ht="15">
      <c r="B57" s="10"/>
      <c r="C57" s="22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 ht="15">
      <c r="B58" s="10"/>
      <c r="C58" s="22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 ht="15">
      <c r="B59" s="10"/>
      <c r="C59" s="22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 ht="15">
      <c r="B60" s="10"/>
      <c r="C60" s="22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ht="15">
      <c r="B61" s="10"/>
      <c r="C61" s="22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ht="15">
      <c r="B62" s="10"/>
      <c r="C62" s="22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2:13" ht="15">
      <c r="B63" s="10"/>
      <c r="C63" s="22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2:13" ht="15">
      <c r="B64" s="10"/>
      <c r="C64" s="22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2:13" ht="15">
      <c r="B65" s="10"/>
      <c r="C65" s="22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3:13" ht="12.75">
      <c r="C66" s="20"/>
      <c r="D66" s="5"/>
      <c r="E66" s="5"/>
      <c r="F66" s="5"/>
      <c r="G66" s="5"/>
      <c r="H66" s="5"/>
      <c r="I66" s="5"/>
      <c r="J66" s="5"/>
      <c r="K66" s="5"/>
      <c r="L66" s="5"/>
      <c r="M66" s="5"/>
    </row>
  </sheetData>
  <mergeCells count="109">
    <mergeCell ref="B4:B6"/>
    <mergeCell ref="A2:M2"/>
    <mergeCell ref="I7:I10"/>
    <mergeCell ref="E3:J3"/>
    <mergeCell ref="J4:J6"/>
    <mergeCell ref="K4:K6"/>
    <mergeCell ref="K7:K10"/>
    <mergeCell ref="E7:E10"/>
    <mergeCell ref="F7:F10"/>
    <mergeCell ref="C4:C6"/>
    <mergeCell ref="E29:E32"/>
    <mergeCell ref="F29:F32"/>
    <mergeCell ref="E33:E36"/>
    <mergeCell ref="F33:F36"/>
    <mergeCell ref="K15:K18"/>
    <mergeCell ref="K19:K22"/>
    <mergeCell ref="E4:E6"/>
    <mergeCell ref="F4:F6"/>
    <mergeCell ref="G4:I4"/>
    <mergeCell ref="J7:J10"/>
    <mergeCell ref="G7:G10"/>
    <mergeCell ref="H7:H10"/>
    <mergeCell ref="J15:J18"/>
    <mergeCell ref="J19:J22"/>
    <mergeCell ref="J49:J52"/>
    <mergeCell ref="G41:G44"/>
    <mergeCell ref="I41:I44"/>
    <mergeCell ref="G45:G48"/>
    <mergeCell ref="H45:H48"/>
    <mergeCell ref="I45:I48"/>
    <mergeCell ref="G49:G52"/>
    <mergeCell ref="K41:K44"/>
    <mergeCell ref="J37:J40"/>
    <mergeCell ref="J41:J44"/>
    <mergeCell ref="J45:J48"/>
    <mergeCell ref="K45:K48"/>
    <mergeCell ref="I49:I52"/>
    <mergeCell ref="E23:E26"/>
    <mergeCell ref="F23:F26"/>
    <mergeCell ref="I29:I32"/>
    <mergeCell ref="G33:G36"/>
    <mergeCell ref="E37:E40"/>
    <mergeCell ref="F37:F40"/>
    <mergeCell ref="E41:E44"/>
    <mergeCell ref="F41:F44"/>
    <mergeCell ref="G37:G40"/>
    <mergeCell ref="K49:K52"/>
    <mergeCell ref="H33:H36"/>
    <mergeCell ref="I33:I36"/>
    <mergeCell ref="H37:H40"/>
    <mergeCell ref="I37:I40"/>
    <mergeCell ref="H41:H44"/>
    <mergeCell ref="K33:K36"/>
    <mergeCell ref="K37:K40"/>
    <mergeCell ref="J33:J36"/>
    <mergeCell ref="H49:H52"/>
    <mergeCell ref="E15:E18"/>
    <mergeCell ref="F15:F18"/>
    <mergeCell ref="E19:E22"/>
    <mergeCell ref="F19:F22"/>
    <mergeCell ref="G15:G18"/>
    <mergeCell ref="H15:H18"/>
    <mergeCell ref="I15:I18"/>
    <mergeCell ref="G19:G22"/>
    <mergeCell ref="H19:H22"/>
    <mergeCell ref="I19:I22"/>
    <mergeCell ref="K23:K26"/>
    <mergeCell ref="K29:K32"/>
    <mergeCell ref="I23:I26"/>
    <mergeCell ref="G29:G32"/>
    <mergeCell ref="H29:H32"/>
    <mergeCell ref="G23:G26"/>
    <mergeCell ref="H23:H26"/>
    <mergeCell ref="J23:J26"/>
    <mergeCell ref="J29:J32"/>
    <mergeCell ref="K11:K14"/>
    <mergeCell ref="J11:J14"/>
    <mergeCell ref="C7:C10"/>
    <mergeCell ref="C11:C14"/>
    <mergeCell ref="G11:G14"/>
    <mergeCell ref="H11:H14"/>
    <mergeCell ref="I11:I14"/>
    <mergeCell ref="E11:E14"/>
    <mergeCell ref="F11:F14"/>
    <mergeCell ref="C15:C18"/>
    <mergeCell ref="C19:C22"/>
    <mergeCell ref="C23:C26"/>
    <mergeCell ref="C29:C32"/>
    <mergeCell ref="C49:C52"/>
    <mergeCell ref="D37:D40"/>
    <mergeCell ref="D41:D44"/>
    <mergeCell ref="D45:D48"/>
    <mergeCell ref="D49:D52"/>
    <mergeCell ref="C33:C36"/>
    <mergeCell ref="C37:C40"/>
    <mergeCell ref="C41:C44"/>
    <mergeCell ref="C45:C48"/>
    <mergeCell ref="D19:D22"/>
    <mergeCell ref="D23:D26"/>
    <mergeCell ref="D29:D32"/>
    <mergeCell ref="D33:D36"/>
    <mergeCell ref="D4:D6"/>
    <mergeCell ref="D7:D10"/>
    <mergeCell ref="D11:D14"/>
    <mergeCell ref="D15:D18"/>
    <mergeCell ref="E45:E48"/>
    <mergeCell ref="F45:F48"/>
    <mergeCell ref="E49:E52"/>
    <mergeCell ref="F49:F52"/>
  </mergeCells>
  <printOptions horizontalCentered="1"/>
  <pageMargins left="0.1968503937007874" right="0.1968503937007874" top="0.984251968503937" bottom="0.98425196850393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7"/>
  <sheetViews>
    <sheetView zoomScale="75" zoomScaleNormal="75" workbookViewId="0" topLeftCell="A1">
      <selection activeCell="L20" sqref="L20"/>
    </sheetView>
  </sheetViews>
  <sheetFormatPr defaultColWidth="9.00390625" defaultRowHeight="12.75"/>
  <cols>
    <col min="2" max="2" width="10.25390625" style="2" customWidth="1"/>
    <col min="3" max="3" width="22.625" style="1" hidden="1" customWidth="1"/>
    <col min="4" max="4" width="15.375" style="0" customWidth="1"/>
    <col min="5" max="5" width="10.125" style="0" customWidth="1"/>
    <col min="6" max="6" width="12.25390625" style="0" customWidth="1"/>
    <col min="7" max="7" width="12.125" style="0" customWidth="1"/>
    <col min="8" max="8" width="9.875" style="0" customWidth="1"/>
    <col min="9" max="9" width="8.875" style="0" customWidth="1"/>
    <col min="10" max="10" width="11.625" style="0" customWidth="1"/>
    <col min="11" max="11" width="12.00390625" style="0" customWidth="1"/>
  </cols>
  <sheetData>
    <row r="2" spans="1:13" ht="18">
      <c r="A2" s="109" t="s">
        <v>15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6.5" thickBot="1">
      <c r="B3"/>
      <c r="C3"/>
      <c r="D3" s="6"/>
      <c r="E3" s="6"/>
      <c r="F3" s="86"/>
      <c r="G3" s="86"/>
      <c r="H3" s="86"/>
      <c r="I3" s="86"/>
      <c r="J3" s="86"/>
      <c r="K3" s="26"/>
      <c r="L3" s="3"/>
      <c r="M3" s="3"/>
    </row>
    <row r="4" spans="2:13" ht="16.5" customHeight="1" thickBot="1">
      <c r="B4"/>
      <c r="C4" s="125" t="s">
        <v>12</v>
      </c>
      <c r="D4" s="94" t="s">
        <v>2</v>
      </c>
      <c r="E4" s="84" t="s">
        <v>3</v>
      </c>
      <c r="F4" s="120" t="s">
        <v>0</v>
      </c>
      <c r="G4" s="122" t="s">
        <v>1</v>
      </c>
      <c r="H4" s="87" t="s">
        <v>5</v>
      </c>
      <c r="I4" s="88"/>
      <c r="J4" s="84" t="s">
        <v>6</v>
      </c>
      <c r="K4" s="84" t="s">
        <v>7</v>
      </c>
      <c r="L4" s="15"/>
      <c r="M4" s="12"/>
    </row>
    <row r="5" spans="2:13" ht="16.5" thickBot="1">
      <c r="B5"/>
      <c r="C5" s="120"/>
      <c r="D5" s="94"/>
      <c r="E5" s="85"/>
      <c r="F5" s="120"/>
      <c r="G5" s="122"/>
      <c r="H5" s="34">
        <v>0.0006944444444444445</v>
      </c>
      <c r="I5" s="25">
        <v>0.003472222222222222</v>
      </c>
      <c r="J5" s="85"/>
      <c r="K5" s="85"/>
      <c r="L5" s="12"/>
      <c r="M5" s="12"/>
    </row>
    <row r="6" spans="2:13" ht="67.5" customHeight="1" thickBot="1">
      <c r="B6"/>
      <c r="C6" s="121"/>
      <c r="D6" s="95"/>
      <c r="E6" s="80"/>
      <c r="F6" s="121"/>
      <c r="G6" s="123"/>
      <c r="H6" s="56" t="s">
        <v>13</v>
      </c>
      <c r="I6" s="33" t="s">
        <v>14</v>
      </c>
      <c r="J6" s="80"/>
      <c r="K6" s="80"/>
      <c r="L6" s="7"/>
      <c r="M6" s="7"/>
    </row>
    <row r="7" spans="2:13" ht="15">
      <c r="B7" s="52"/>
      <c r="C7" s="38"/>
      <c r="D7" s="102" t="s">
        <v>57</v>
      </c>
      <c r="E7" s="103" t="s">
        <v>58</v>
      </c>
      <c r="F7" s="90">
        <v>0.47006944444444443</v>
      </c>
      <c r="G7" s="90">
        <v>0.4727662037037037</v>
      </c>
      <c r="H7" s="104">
        <v>3</v>
      </c>
      <c r="I7" s="89">
        <v>0</v>
      </c>
      <c r="J7" s="90">
        <f>H7*$H$5+I7*$I$5</f>
        <v>0.0020833333333333333</v>
      </c>
      <c r="K7" s="90">
        <f>G7-F7+J7</f>
        <v>0.004780092592592607</v>
      </c>
      <c r="L7" s="9"/>
      <c r="M7" s="10"/>
    </row>
    <row r="8" spans="2:13" ht="15">
      <c r="B8" s="52"/>
      <c r="C8" s="39"/>
      <c r="D8" s="105"/>
      <c r="E8" s="106"/>
      <c r="F8" s="107"/>
      <c r="G8" s="107"/>
      <c r="H8" s="108"/>
      <c r="I8" s="101"/>
      <c r="J8" s="107"/>
      <c r="K8" s="107"/>
      <c r="L8" s="9"/>
      <c r="M8" s="10"/>
    </row>
    <row r="9" spans="2:13" ht="15">
      <c r="B9" s="52"/>
      <c r="C9" s="39"/>
      <c r="D9" s="105"/>
      <c r="E9" s="106"/>
      <c r="F9" s="107"/>
      <c r="G9" s="107"/>
      <c r="H9" s="108"/>
      <c r="I9" s="101"/>
      <c r="J9" s="107"/>
      <c r="K9" s="107"/>
      <c r="L9" s="9"/>
      <c r="M9" s="32"/>
    </row>
    <row r="10" spans="2:13" ht="15.75" thickBot="1">
      <c r="B10" s="52"/>
      <c r="C10" s="40"/>
      <c r="D10" s="115"/>
      <c r="E10" s="114"/>
      <c r="F10" s="113"/>
      <c r="G10" s="113"/>
      <c r="H10" s="124"/>
      <c r="I10" s="119"/>
      <c r="J10" s="113"/>
      <c r="K10" s="113"/>
      <c r="L10" s="9"/>
      <c r="M10" s="32"/>
    </row>
    <row r="11" spans="2:13" ht="15">
      <c r="B11" s="52"/>
      <c r="C11" s="41"/>
      <c r="D11" s="102" t="s">
        <v>59</v>
      </c>
      <c r="E11" s="103" t="s">
        <v>60</v>
      </c>
      <c r="F11" s="90">
        <v>0.4749537037037037</v>
      </c>
      <c r="G11" s="90">
        <v>0.47605324074074074</v>
      </c>
      <c r="H11" s="89">
        <v>0</v>
      </c>
      <c r="I11" s="89">
        <v>0</v>
      </c>
      <c r="J11" s="90">
        <f>H11*$H$5+I11*$I$5</f>
        <v>0</v>
      </c>
      <c r="K11" s="90">
        <f>G11-F11+J11</f>
        <v>0.0010995370370370239</v>
      </c>
      <c r="L11" s="9"/>
      <c r="M11" s="32"/>
    </row>
    <row r="12" spans="2:13" ht="15">
      <c r="B12" s="52"/>
      <c r="C12" s="39"/>
      <c r="D12" s="105"/>
      <c r="E12" s="106"/>
      <c r="F12" s="107"/>
      <c r="G12" s="107"/>
      <c r="H12" s="101"/>
      <c r="I12" s="101"/>
      <c r="J12" s="107"/>
      <c r="K12" s="107"/>
      <c r="L12" s="9"/>
      <c r="M12" s="32"/>
    </row>
    <row r="13" spans="2:13" ht="15">
      <c r="B13" s="52"/>
      <c r="C13" s="39"/>
      <c r="D13" s="105"/>
      <c r="E13" s="106"/>
      <c r="F13" s="107"/>
      <c r="G13" s="107"/>
      <c r="H13" s="101"/>
      <c r="I13" s="101"/>
      <c r="J13" s="107"/>
      <c r="K13" s="107"/>
      <c r="L13" s="9"/>
      <c r="M13" s="10"/>
    </row>
    <row r="14" spans="2:13" ht="15.75" thickBot="1">
      <c r="B14" s="52"/>
      <c r="C14" s="40"/>
      <c r="D14" s="115"/>
      <c r="E14" s="114"/>
      <c r="F14" s="113"/>
      <c r="G14" s="113"/>
      <c r="H14" s="119"/>
      <c r="I14" s="119"/>
      <c r="J14" s="113"/>
      <c r="K14" s="113"/>
      <c r="L14" s="9"/>
      <c r="M14" s="10"/>
    </row>
    <row r="15" spans="2:13" ht="15">
      <c r="B15" s="52"/>
      <c r="C15" s="41"/>
      <c r="D15" s="102" t="s">
        <v>61</v>
      </c>
      <c r="E15" s="103" t="s">
        <v>62</v>
      </c>
      <c r="F15" s="90">
        <v>0.477662037037037</v>
      </c>
      <c r="G15" s="90">
        <v>0.4799305555555555</v>
      </c>
      <c r="H15" s="89">
        <v>3</v>
      </c>
      <c r="I15" s="89">
        <v>0</v>
      </c>
      <c r="J15" s="90">
        <f>H15*$H$5+I15*$I$5</f>
        <v>0.0020833333333333333</v>
      </c>
      <c r="K15" s="90">
        <f>G15-F15+J15</f>
        <v>0.004351851851851836</v>
      </c>
      <c r="L15" s="8"/>
      <c r="M15" s="8"/>
    </row>
    <row r="16" spans="2:13" ht="15">
      <c r="B16" s="52"/>
      <c r="C16" s="39"/>
      <c r="D16" s="105"/>
      <c r="E16" s="106"/>
      <c r="F16" s="107"/>
      <c r="G16" s="107"/>
      <c r="H16" s="101"/>
      <c r="I16" s="101"/>
      <c r="J16" s="107"/>
      <c r="K16" s="107"/>
      <c r="L16" s="8"/>
      <c r="M16" s="8"/>
    </row>
    <row r="17" spans="2:13" ht="15">
      <c r="B17" s="52"/>
      <c r="C17" s="39"/>
      <c r="D17" s="105"/>
      <c r="E17" s="106"/>
      <c r="F17" s="107"/>
      <c r="G17" s="107"/>
      <c r="H17" s="101"/>
      <c r="I17" s="101"/>
      <c r="J17" s="107"/>
      <c r="K17" s="107"/>
      <c r="L17" s="8"/>
      <c r="M17" s="8"/>
    </row>
    <row r="18" spans="2:13" ht="15.75" thickBot="1">
      <c r="B18" s="52"/>
      <c r="C18" s="40"/>
      <c r="D18" s="115"/>
      <c r="E18" s="114"/>
      <c r="F18" s="113"/>
      <c r="G18" s="113"/>
      <c r="H18" s="119"/>
      <c r="I18" s="119"/>
      <c r="J18" s="113"/>
      <c r="K18" s="113"/>
      <c r="L18" s="9"/>
      <c r="M18" s="10"/>
    </row>
    <row r="19" spans="2:13" ht="15">
      <c r="B19" s="52"/>
      <c r="C19" s="41"/>
      <c r="D19" s="102" t="s">
        <v>63</v>
      </c>
      <c r="E19" s="103" t="s">
        <v>62</v>
      </c>
      <c r="F19" s="90">
        <v>0.48159722222222223</v>
      </c>
      <c r="G19" s="90">
        <v>0.48331018518518515</v>
      </c>
      <c r="H19" s="89">
        <v>0</v>
      </c>
      <c r="I19" s="89">
        <v>0</v>
      </c>
      <c r="J19" s="90">
        <f>H19*$H$5+I19*$I$5</f>
        <v>0</v>
      </c>
      <c r="K19" s="90">
        <f>G19-F19+J19</f>
        <v>0.0017129629629629162</v>
      </c>
      <c r="L19" s="8"/>
      <c r="M19" s="10"/>
    </row>
    <row r="20" spans="2:13" ht="15">
      <c r="B20" s="52"/>
      <c r="C20" s="39"/>
      <c r="D20" s="105"/>
      <c r="E20" s="106"/>
      <c r="F20" s="107"/>
      <c r="G20" s="107"/>
      <c r="H20" s="101"/>
      <c r="I20" s="101"/>
      <c r="J20" s="107"/>
      <c r="K20" s="107"/>
      <c r="L20" s="8"/>
      <c r="M20" s="10"/>
    </row>
    <row r="21" spans="2:13" ht="15">
      <c r="B21" s="52"/>
      <c r="C21" s="39"/>
      <c r="D21" s="105"/>
      <c r="E21" s="106"/>
      <c r="F21" s="107"/>
      <c r="G21" s="107"/>
      <c r="H21" s="101"/>
      <c r="I21" s="101"/>
      <c r="J21" s="107"/>
      <c r="K21" s="107"/>
      <c r="L21" s="8"/>
      <c r="M21" s="10"/>
    </row>
    <row r="22" spans="2:13" ht="15.75" thickBot="1">
      <c r="B22" s="52"/>
      <c r="C22" s="40"/>
      <c r="D22" s="115"/>
      <c r="E22" s="114"/>
      <c r="F22" s="113"/>
      <c r="G22" s="113"/>
      <c r="H22" s="119"/>
      <c r="I22" s="119"/>
      <c r="J22" s="113"/>
      <c r="K22" s="113"/>
      <c r="L22" s="10"/>
      <c r="M22" s="10"/>
    </row>
    <row r="23" spans="2:13" ht="15">
      <c r="B23" s="52"/>
      <c r="C23" s="42"/>
      <c r="D23" s="102" t="s">
        <v>64</v>
      </c>
      <c r="E23" s="103" t="s">
        <v>62</v>
      </c>
      <c r="F23" s="90">
        <v>0.48561342592592593</v>
      </c>
      <c r="G23" s="90">
        <v>0.48762731481481486</v>
      </c>
      <c r="H23" s="89">
        <v>6</v>
      </c>
      <c r="I23" s="89">
        <v>0</v>
      </c>
      <c r="J23" s="90">
        <f>H23*$H$5+I23*$I$5</f>
        <v>0.004166666666666667</v>
      </c>
      <c r="K23" s="90">
        <f>G23-F23+J23</f>
        <v>0.006180555555555593</v>
      </c>
      <c r="L23" s="9"/>
      <c r="M23" s="8"/>
    </row>
    <row r="24" spans="2:13" ht="15">
      <c r="B24" s="52"/>
      <c r="C24" s="39"/>
      <c r="D24" s="105"/>
      <c r="E24" s="106"/>
      <c r="F24" s="107"/>
      <c r="G24" s="107"/>
      <c r="H24" s="101"/>
      <c r="I24" s="101"/>
      <c r="J24" s="107"/>
      <c r="K24" s="107"/>
      <c r="L24" s="8"/>
      <c r="M24" s="8"/>
    </row>
    <row r="25" spans="2:13" ht="15">
      <c r="B25" s="52"/>
      <c r="C25" s="39"/>
      <c r="D25" s="105"/>
      <c r="E25" s="106"/>
      <c r="F25" s="107"/>
      <c r="G25" s="107"/>
      <c r="H25" s="101"/>
      <c r="I25" s="101"/>
      <c r="J25" s="107"/>
      <c r="K25" s="107"/>
      <c r="L25" s="8"/>
      <c r="M25" s="8"/>
    </row>
    <row r="26" spans="2:13" ht="15.75" thickBot="1">
      <c r="B26" s="52"/>
      <c r="C26" s="40"/>
      <c r="D26" s="115"/>
      <c r="E26" s="114"/>
      <c r="F26" s="113"/>
      <c r="G26" s="113"/>
      <c r="H26" s="119"/>
      <c r="I26" s="119"/>
      <c r="J26" s="113"/>
      <c r="K26" s="113"/>
      <c r="L26" s="9"/>
      <c r="M26" s="10"/>
    </row>
    <row r="27" spans="2:13" ht="15">
      <c r="B27"/>
      <c r="C27" s="53"/>
      <c r="D27" s="27"/>
      <c r="E27" s="28"/>
      <c r="F27" s="29"/>
      <c r="G27" s="29"/>
      <c r="H27" s="35"/>
      <c r="I27" s="35"/>
      <c r="J27" s="29"/>
      <c r="K27" s="30"/>
      <c r="L27" s="10"/>
      <c r="M27" s="10"/>
    </row>
    <row r="28" spans="2:13" ht="15.75" thickBot="1">
      <c r="B28"/>
      <c r="C28" s="54"/>
      <c r="D28" s="24"/>
      <c r="E28" s="17"/>
      <c r="F28" s="14"/>
      <c r="G28" s="14"/>
      <c r="H28" s="36"/>
      <c r="I28" s="36"/>
      <c r="J28" s="14"/>
      <c r="K28" s="18"/>
      <c r="L28" s="10"/>
      <c r="M28" s="10"/>
    </row>
    <row r="29" spans="2:13" ht="15">
      <c r="B29" s="52"/>
      <c r="C29" s="41"/>
      <c r="D29" s="102" t="s">
        <v>65</v>
      </c>
      <c r="E29" s="103" t="s">
        <v>66</v>
      </c>
      <c r="F29" s="90">
        <v>0.489525462962963</v>
      </c>
      <c r="G29" s="90">
        <v>0.4908912037037037</v>
      </c>
      <c r="H29" s="89">
        <v>0</v>
      </c>
      <c r="I29" s="89">
        <v>0</v>
      </c>
      <c r="J29" s="90">
        <f>H29*$H$5+I29*$I$5</f>
        <v>0</v>
      </c>
      <c r="K29" s="90">
        <f>G29-F29+J29</f>
        <v>0.0013657407407406952</v>
      </c>
      <c r="L29" s="8"/>
      <c r="M29" s="10"/>
    </row>
    <row r="30" spans="2:13" ht="15">
      <c r="B30" s="52"/>
      <c r="C30" s="39"/>
      <c r="D30" s="105"/>
      <c r="E30" s="106"/>
      <c r="F30" s="107"/>
      <c r="G30" s="107"/>
      <c r="H30" s="101"/>
      <c r="I30" s="101"/>
      <c r="J30" s="107"/>
      <c r="K30" s="107"/>
      <c r="L30" s="8"/>
      <c r="M30" s="10"/>
    </row>
    <row r="31" spans="2:13" ht="15">
      <c r="B31" s="52"/>
      <c r="C31" s="39"/>
      <c r="D31" s="105"/>
      <c r="E31" s="106"/>
      <c r="F31" s="107"/>
      <c r="G31" s="107"/>
      <c r="H31" s="101"/>
      <c r="I31" s="101"/>
      <c r="J31" s="107"/>
      <c r="K31" s="107"/>
      <c r="L31" s="8"/>
      <c r="M31" s="10"/>
    </row>
    <row r="32" spans="2:13" ht="15.75" thickBot="1">
      <c r="B32" s="52"/>
      <c r="C32" s="40"/>
      <c r="D32" s="115"/>
      <c r="E32" s="114"/>
      <c r="F32" s="113"/>
      <c r="G32" s="113"/>
      <c r="H32" s="119"/>
      <c r="I32" s="119"/>
      <c r="J32" s="113"/>
      <c r="K32" s="113"/>
      <c r="L32" s="10"/>
      <c r="M32" s="10"/>
    </row>
    <row r="33" spans="2:13" ht="15">
      <c r="B33"/>
      <c r="C33" s="43"/>
      <c r="D33" s="102" t="s">
        <v>67</v>
      </c>
      <c r="E33" s="103" t="s">
        <v>66</v>
      </c>
      <c r="F33" s="90">
        <v>0.4936226851851852</v>
      </c>
      <c r="G33" s="90">
        <v>0.4958912037037037</v>
      </c>
      <c r="H33" s="89">
        <v>4</v>
      </c>
      <c r="I33" s="89">
        <v>0</v>
      </c>
      <c r="J33" s="90">
        <f>H33*$H$5+I33*$I$5</f>
        <v>0.002777777777777778</v>
      </c>
      <c r="K33" s="90">
        <f>G33-F33+J33</f>
        <v>0.005046296296296281</v>
      </c>
      <c r="L33" s="9"/>
      <c r="M33" s="8"/>
    </row>
    <row r="34" spans="2:13" ht="15">
      <c r="B34"/>
      <c r="C34" s="44"/>
      <c r="D34" s="105"/>
      <c r="E34" s="106"/>
      <c r="F34" s="107"/>
      <c r="G34" s="107"/>
      <c r="H34" s="101"/>
      <c r="I34" s="101"/>
      <c r="J34" s="107"/>
      <c r="K34" s="107"/>
      <c r="L34" s="8"/>
      <c r="M34" s="8"/>
    </row>
    <row r="35" spans="2:13" ht="15">
      <c r="B35"/>
      <c r="C35" s="45"/>
      <c r="D35" s="105"/>
      <c r="E35" s="106"/>
      <c r="F35" s="107"/>
      <c r="G35" s="107"/>
      <c r="H35" s="101"/>
      <c r="I35" s="101"/>
      <c r="J35" s="107"/>
      <c r="K35" s="107"/>
      <c r="L35" s="8"/>
      <c r="M35" s="8"/>
    </row>
    <row r="36" spans="2:13" ht="15.75" thickBot="1">
      <c r="B36"/>
      <c r="C36" s="46"/>
      <c r="D36" s="115"/>
      <c r="E36" s="114"/>
      <c r="F36" s="113"/>
      <c r="G36" s="113"/>
      <c r="H36" s="119"/>
      <c r="I36" s="119"/>
      <c r="J36" s="113"/>
      <c r="K36" s="113"/>
      <c r="L36" s="9"/>
      <c r="M36" s="10"/>
    </row>
    <row r="37" spans="2:13" ht="15">
      <c r="B37"/>
      <c r="C37" s="43"/>
      <c r="D37" s="102" t="s">
        <v>68</v>
      </c>
      <c r="E37" s="103" t="s">
        <v>60</v>
      </c>
      <c r="F37" s="90">
        <v>0.49879629629629635</v>
      </c>
      <c r="G37" s="90">
        <v>0.5006712962962964</v>
      </c>
      <c r="H37" s="89">
        <v>2</v>
      </c>
      <c r="I37" s="89">
        <v>0</v>
      </c>
      <c r="J37" s="90">
        <f>H37*$H$5+I37*$I$5</f>
        <v>0.001388888888888889</v>
      </c>
      <c r="K37" s="90">
        <f>G37-F37+J37</f>
        <v>0.0032638888888889047</v>
      </c>
      <c r="L37" s="8"/>
      <c r="M37" s="10"/>
    </row>
    <row r="38" spans="2:13" ht="15">
      <c r="B38"/>
      <c r="C38" s="44"/>
      <c r="D38" s="105"/>
      <c r="E38" s="106"/>
      <c r="F38" s="107"/>
      <c r="G38" s="107"/>
      <c r="H38" s="101"/>
      <c r="I38" s="101"/>
      <c r="J38" s="107"/>
      <c r="K38" s="107"/>
      <c r="L38" s="8"/>
      <c r="M38" s="10"/>
    </row>
    <row r="39" spans="2:13" ht="15">
      <c r="B39"/>
      <c r="C39" s="44"/>
      <c r="D39" s="105"/>
      <c r="E39" s="106"/>
      <c r="F39" s="107"/>
      <c r="G39" s="107"/>
      <c r="H39" s="101"/>
      <c r="I39" s="101"/>
      <c r="J39" s="107"/>
      <c r="K39" s="107"/>
      <c r="L39" s="8"/>
      <c r="M39" s="10"/>
    </row>
    <row r="40" spans="2:13" ht="15.75" thickBot="1">
      <c r="B40"/>
      <c r="C40" s="47"/>
      <c r="D40" s="115"/>
      <c r="E40" s="114"/>
      <c r="F40" s="113"/>
      <c r="G40" s="113"/>
      <c r="H40" s="119"/>
      <c r="I40" s="119"/>
      <c r="J40" s="113"/>
      <c r="K40" s="113"/>
      <c r="L40" s="9"/>
      <c r="M40" s="10"/>
    </row>
    <row r="41" spans="2:13" ht="15">
      <c r="B41"/>
      <c r="C41" s="43"/>
      <c r="D41" s="102" t="s">
        <v>69</v>
      </c>
      <c r="E41" s="103" t="s">
        <v>69</v>
      </c>
      <c r="F41" s="90">
        <v>0.5028356481481482</v>
      </c>
      <c r="G41" s="90">
        <v>0.5045949074074074</v>
      </c>
      <c r="H41" s="89">
        <v>1</v>
      </c>
      <c r="I41" s="89">
        <v>0</v>
      </c>
      <c r="J41" s="90">
        <f>H41*$H$5+I41*$I$5</f>
        <v>0.0006944444444444445</v>
      </c>
      <c r="K41" s="90">
        <f>G41-F41+J41</f>
        <v>0.002453703703703683</v>
      </c>
      <c r="L41" s="8"/>
      <c r="M41" s="8"/>
    </row>
    <row r="42" spans="2:13" ht="15">
      <c r="B42"/>
      <c r="C42" s="44"/>
      <c r="D42" s="105"/>
      <c r="E42" s="106"/>
      <c r="F42" s="107"/>
      <c r="G42" s="107"/>
      <c r="H42" s="101"/>
      <c r="I42" s="101"/>
      <c r="J42" s="107"/>
      <c r="K42" s="107"/>
      <c r="L42" s="8"/>
      <c r="M42" s="8"/>
    </row>
    <row r="43" spans="2:13" ht="15">
      <c r="B43"/>
      <c r="C43" s="44"/>
      <c r="D43" s="105"/>
      <c r="E43" s="106"/>
      <c r="F43" s="107"/>
      <c r="G43" s="107"/>
      <c r="H43" s="101"/>
      <c r="I43" s="101"/>
      <c r="J43" s="107"/>
      <c r="K43" s="107"/>
      <c r="L43" s="8"/>
      <c r="M43" s="8"/>
    </row>
    <row r="44" spans="2:13" ht="15.75" thickBot="1">
      <c r="B44"/>
      <c r="C44" s="48"/>
      <c r="D44" s="115"/>
      <c r="E44" s="114"/>
      <c r="F44" s="113"/>
      <c r="G44" s="113"/>
      <c r="H44" s="119"/>
      <c r="I44" s="119"/>
      <c r="J44" s="113"/>
      <c r="K44" s="113"/>
      <c r="L44" s="9"/>
      <c r="M44" s="10"/>
    </row>
    <row r="45" spans="2:13" ht="15">
      <c r="B45"/>
      <c r="C45" s="49"/>
      <c r="D45" s="102" t="s">
        <v>70</v>
      </c>
      <c r="E45" s="116" t="s">
        <v>70</v>
      </c>
      <c r="F45" s="90">
        <v>0.5063194444444444</v>
      </c>
      <c r="G45" s="90">
        <v>0.5080902777777777</v>
      </c>
      <c r="H45" s="89">
        <v>1</v>
      </c>
      <c r="I45" s="89">
        <v>0</v>
      </c>
      <c r="J45" s="90">
        <f>H45*$H$5+I45*$I$5</f>
        <v>0.0006944444444444445</v>
      </c>
      <c r="K45" s="90">
        <f>G45-F45+J45</f>
        <v>0.0024652777777777217</v>
      </c>
      <c r="L45" s="8"/>
      <c r="M45" s="10"/>
    </row>
    <row r="46" spans="2:13" ht="15">
      <c r="B46"/>
      <c r="C46" s="50"/>
      <c r="D46" s="105"/>
      <c r="E46" s="117"/>
      <c r="F46" s="107"/>
      <c r="G46" s="107"/>
      <c r="H46" s="101"/>
      <c r="I46" s="101"/>
      <c r="J46" s="107"/>
      <c r="K46" s="107"/>
      <c r="L46" s="8"/>
      <c r="M46" s="10"/>
    </row>
    <row r="47" spans="2:13" ht="15">
      <c r="B47"/>
      <c r="C47" s="50"/>
      <c r="D47" s="105"/>
      <c r="E47" s="117"/>
      <c r="F47" s="107"/>
      <c r="G47" s="107"/>
      <c r="H47" s="101"/>
      <c r="I47" s="101"/>
      <c r="J47" s="107"/>
      <c r="K47" s="107"/>
      <c r="L47" s="8"/>
      <c r="M47" s="10"/>
    </row>
    <row r="48" spans="2:13" ht="15.75" thickBot="1">
      <c r="B48"/>
      <c r="C48" s="48"/>
      <c r="D48" s="115"/>
      <c r="E48" s="118"/>
      <c r="F48" s="113"/>
      <c r="G48" s="113"/>
      <c r="H48" s="119"/>
      <c r="I48" s="119"/>
      <c r="J48" s="113"/>
      <c r="K48" s="113"/>
      <c r="L48" s="9"/>
      <c r="M48" s="10"/>
    </row>
    <row r="49" spans="2:13" ht="15">
      <c r="B49"/>
      <c r="C49" s="49"/>
      <c r="D49" s="102" t="s">
        <v>71</v>
      </c>
      <c r="E49" s="116" t="s">
        <v>60</v>
      </c>
      <c r="F49" s="90">
        <v>0.5102777777777777</v>
      </c>
      <c r="G49" s="90">
        <v>0.5119328703703704</v>
      </c>
      <c r="H49" s="89">
        <v>1</v>
      </c>
      <c r="I49" s="89">
        <v>0</v>
      </c>
      <c r="J49" s="90">
        <f>H49*$H$5+I49*$I$5</f>
        <v>0.0006944444444444445</v>
      </c>
      <c r="K49" s="90">
        <f>G49-F49+J49</f>
        <v>0.002349537037037111</v>
      </c>
      <c r="L49" s="8"/>
      <c r="M49" s="8"/>
    </row>
    <row r="50" spans="2:13" ht="15">
      <c r="B50"/>
      <c r="C50" s="50"/>
      <c r="D50" s="105"/>
      <c r="E50" s="117"/>
      <c r="F50" s="107"/>
      <c r="G50" s="107"/>
      <c r="H50" s="101"/>
      <c r="I50" s="101"/>
      <c r="J50" s="107"/>
      <c r="K50" s="107"/>
      <c r="L50" s="8"/>
      <c r="M50" s="8"/>
    </row>
    <row r="51" spans="2:13" ht="15">
      <c r="B51"/>
      <c r="C51" s="50"/>
      <c r="D51" s="105"/>
      <c r="E51" s="117"/>
      <c r="F51" s="107"/>
      <c r="G51" s="107"/>
      <c r="H51" s="101"/>
      <c r="I51" s="101"/>
      <c r="J51" s="107"/>
      <c r="K51" s="107"/>
      <c r="L51" s="8"/>
      <c r="M51" s="8"/>
    </row>
    <row r="52" spans="2:13" ht="15.75" thickBot="1">
      <c r="B52"/>
      <c r="C52" s="48"/>
      <c r="D52" s="115"/>
      <c r="E52" s="118"/>
      <c r="F52" s="113"/>
      <c r="G52" s="113"/>
      <c r="H52" s="119"/>
      <c r="I52" s="119"/>
      <c r="J52" s="113"/>
      <c r="K52" s="113"/>
      <c r="L52" s="9"/>
      <c r="M52" s="10"/>
    </row>
    <row r="53" spans="2:13" ht="15">
      <c r="B53"/>
      <c r="C53" s="51"/>
      <c r="D53" s="21"/>
      <c r="E53" s="16"/>
      <c r="F53" s="13"/>
      <c r="G53" s="13"/>
      <c r="H53" s="37"/>
      <c r="I53" s="37"/>
      <c r="J53" s="13"/>
      <c r="K53" s="16"/>
      <c r="L53" s="10"/>
      <c r="M53" s="8"/>
    </row>
    <row r="54" spans="2:13" ht="15">
      <c r="B54"/>
      <c r="C54" s="74"/>
      <c r="D54" s="27"/>
      <c r="E54" s="30"/>
      <c r="F54" s="29"/>
      <c r="G54" s="29"/>
      <c r="H54" s="35"/>
      <c r="I54" s="35"/>
      <c r="J54" s="29"/>
      <c r="K54" s="30"/>
      <c r="L54" s="8"/>
      <c r="M54" s="8"/>
    </row>
    <row r="55" spans="2:11" ht="12.75">
      <c r="B55"/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/>
      <c r="C56" s="5"/>
      <c r="D56" s="5"/>
      <c r="E56" s="5"/>
      <c r="F56" s="5"/>
      <c r="G56" s="5"/>
      <c r="H56" s="5"/>
      <c r="I56" s="5"/>
      <c r="J56" s="5"/>
      <c r="K56" s="5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</sheetData>
  <mergeCells count="98">
    <mergeCell ref="K49:K52"/>
    <mergeCell ref="H49:H52"/>
    <mergeCell ref="I49:I52"/>
    <mergeCell ref="J49:J52"/>
    <mergeCell ref="D49:D52"/>
    <mergeCell ref="E49:E52"/>
    <mergeCell ref="F49:F52"/>
    <mergeCell ref="G49:G52"/>
    <mergeCell ref="K41:K44"/>
    <mergeCell ref="D45:D48"/>
    <mergeCell ref="E45:E48"/>
    <mergeCell ref="F45:F48"/>
    <mergeCell ref="G45:G48"/>
    <mergeCell ref="H45:H48"/>
    <mergeCell ref="I45:I48"/>
    <mergeCell ref="J45:J48"/>
    <mergeCell ref="K45:K48"/>
    <mergeCell ref="H41:H44"/>
    <mergeCell ref="I41:I44"/>
    <mergeCell ref="J41:J44"/>
    <mergeCell ref="D41:D44"/>
    <mergeCell ref="E41:E44"/>
    <mergeCell ref="F41:F44"/>
    <mergeCell ref="G41:G44"/>
    <mergeCell ref="K33:K36"/>
    <mergeCell ref="D37:D40"/>
    <mergeCell ref="E37:E40"/>
    <mergeCell ref="F37:F40"/>
    <mergeCell ref="G37:G40"/>
    <mergeCell ref="H37:H40"/>
    <mergeCell ref="I37:I40"/>
    <mergeCell ref="J37:J40"/>
    <mergeCell ref="K37:K40"/>
    <mergeCell ref="H33:H36"/>
    <mergeCell ref="I33:I36"/>
    <mergeCell ref="J33:J36"/>
    <mergeCell ref="D33:D36"/>
    <mergeCell ref="E33:E36"/>
    <mergeCell ref="F33:F36"/>
    <mergeCell ref="G33:G36"/>
    <mergeCell ref="K23:K26"/>
    <mergeCell ref="D29:D32"/>
    <mergeCell ref="E29:E32"/>
    <mergeCell ref="F29:F32"/>
    <mergeCell ref="G29:G32"/>
    <mergeCell ref="H29:H32"/>
    <mergeCell ref="I29:I32"/>
    <mergeCell ref="J29:J32"/>
    <mergeCell ref="K29:K32"/>
    <mergeCell ref="H23:H26"/>
    <mergeCell ref="I23:I26"/>
    <mergeCell ref="J23:J26"/>
    <mergeCell ref="D23:D26"/>
    <mergeCell ref="E23:E26"/>
    <mergeCell ref="F23:F26"/>
    <mergeCell ref="G23:G26"/>
    <mergeCell ref="K15:K18"/>
    <mergeCell ref="D19:D22"/>
    <mergeCell ref="E19:E22"/>
    <mergeCell ref="F19:F22"/>
    <mergeCell ref="G19:G22"/>
    <mergeCell ref="H19:H22"/>
    <mergeCell ref="I19:I22"/>
    <mergeCell ref="J19:J22"/>
    <mergeCell ref="K19:K22"/>
    <mergeCell ref="H15:H18"/>
    <mergeCell ref="I15:I18"/>
    <mergeCell ref="J15:J18"/>
    <mergeCell ref="D15:D18"/>
    <mergeCell ref="E15:E18"/>
    <mergeCell ref="F15:F18"/>
    <mergeCell ref="G15:G18"/>
    <mergeCell ref="K7:K10"/>
    <mergeCell ref="D11:D14"/>
    <mergeCell ref="E11:E14"/>
    <mergeCell ref="F11:F14"/>
    <mergeCell ref="G11:G14"/>
    <mergeCell ref="H11:H14"/>
    <mergeCell ref="I11:I14"/>
    <mergeCell ref="J11:J14"/>
    <mergeCell ref="K11:K14"/>
    <mergeCell ref="H7:H10"/>
    <mergeCell ref="I7:I10"/>
    <mergeCell ref="J7:J10"/>
    <mergeCell ref="D7:D10"/>
    <mergeCell ref="E7:E10"/>
    <mergeCell ref="F7:F10"/>
    <mergeCell ref="G7:G10"/>
    <mergeCell ref="A2:M2"/>
    <mergeCell ref="F3:J3"/>
    <mergeCell ref="C4:C6"/>
    <mergeCell ref="D4:D6"/>
    <mergeCell ref="E4:E6"/>
    <mergeCell ref="F4:F6"/>
    <mergeCell ref="G4:G6"/>
    <mergeCell ref="H4:I4"/>
    <mergeCell ref="J4:J6"/>
    <mergeCell ref="K4:K6"/>
  </mergeCells>
  <printOptions/>
  <pageMargins left="0.196850393700787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169"/>
  <sheetViews>
    <sheetView workbookViewId="0" topLeftCell="I1">
      <selection activeCell="X21" sqref="X21:X22"/>
    </sheetView>
  </sheetViews>
  <sheetFormatPr defaultColWidth="9.00390625" defaultRowHeight="12.75"/>
  <cols>
    <col min="1" max="1" width="19.625" style="0" customWidth="1"/>
    <col min="2" max="2" width="10.00390625" style="0" bestFit="1" customWidth="1"/>
    <col min="3" max="3" width="8.875" style="19" bestFit="1" customWidth="1"/>
    <col min="4" max="4" width="8.875" style="0" bestFit="1" customWidth="1"/>
    <col min="5" max="12" width="7.125" style="0" customWidth="1"/>
    <col min="18" max="18" width="19.625" style="0" bestFit="1" customWidth="1"/>
  </cols>
  <sheetData>
    <row r="2" spans="1:31" ht="18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 t="s">
        <v>29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59"/>
      <c r="AC2" s="59"/>
      <c r="AD2" s="59"/>
      <c r="AE2" s="59"/>
    </row>
    <row r="3" spans="1:31" ht="16.5" thickBot="1">
      <c r="A3" s="6"/>
      <c r="B3" s="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6"/>
      <c r="O3" s="31"/>
      <c r="P3" s="31"/>
      <c r="Q3" s="31"/>
      <c r="R3" s="6"/>
      <c r="S3" s="6"/>
      <c r="T3" s="86"/>
      <c r="U3" s="86"/>
      <c r="V3" s="86"/>
      <c r="W3" s="86"/>
      <c r="X3" s="110"/>
      <c r="Y3" s="110"/>
      <c r="Z3" s="110"/>
      <c r="AA3" s="110"/>
      <c r="AB3" s="110"/>
      <c r="AC3" s="110"/>
      <c r="AD3" s="110"/>
      <c r="AE3" s="31"/>
    </row>
    <row r="4" spans="1:31" ht="16.5" customHeight="1" thickBot="1">
      <c r="A4" s="94" t="s">
        <v>2</v>
      </c>
      <c r="B4" s="84" t="s">
        <v>3</v>
      </c>
      <c r="C4" s="84" t="s">
        <v>0</v>
      </c>
      <c r="D4" s="84" t="s">
        <v>1</v>
      </c>
      <c r="E4" s="87" t="s">
        <v>5</v>
      </c>
      <c r="F4" s="88"/>
      <c r="G4" s="88"/>
      <c r="H4" s="88"/>
      <c r="I4" s="88"/>
      <c r="J4" s="88"/>
      <c r="K4" s="88"/>
      <c r="L4" s="88"/>
      <c r="M4" s="84" t="s">
        <v>6</v>
      </c>
      <c r="N4" s="84" t="s">
        <v>24</v>
      </c>
      <c r="O4" s="60"/>
      <c r="P4" s="65"/>
      <c r="Q4" s="63"/>
      <c r="R4" s="94" t="s">
        <v>2</v>
      </c>
      <c r="S4" s="84" t="s">
        <v>3</v>
      </c>
      <c r="T4" s="84" t="s">
        <v>26</v>
      </c>
      <c r="U4" s="84" t="s">
        <v>27</v>
      </c>
      <c r="V4" s="84" t="s">
        <v>7</v>
      </c>
      <c r="W4" s="111" t="s">
        <v>24</v>
      </c>
      <c r="X4" s="111" t="s">
        <v>28</v>
      </c>
      <c r="Y4" s="4"/>
      <c r="Z4" s="5"/>
      <c r="AA4" s="5"/>
      <c r="AB4" s="5"/>
      <c r="AC4" s="5"/>
      <c r="AD4" s="5"/>
      <c r="AE4" s="5"/>
    </row>
    <row r="5" spans="1:31" ht="13.5" thickBot="1">
      <c r="A5" s="94"/>
      <c r="B5" s="85"/>
      <c r="C5" s="85"/>
      <c r="D5" s="85"/>
      <c r="E5" s="57">
        <v>5.7870370370370366E-05</v>
      </c>
      <c r="F5" s="58">
        <v>5.7870370370370366E-05</v>
      </c>
      <c r="G5" s="58">
        <v>0.00011574074074074073</v>
      </c>
      <c r="H5" s="58">
        <v>0.00011574074074074073</v>
      </c>
      <c r="I5" s="58">
        <v>0.00023148148148148146</v>
      </c>
      <c r="J5" s="58">
        <v>0.00023148148148148146</v>
      </c>
      <c r="K5" s="58">
        <v>0.0006944444444444445</v>
      </c>
      <c r="L5" s="58">
        <v>0.041666666666666664</v>
      </c>
      <c r="M5" s="85"/>
      <c r="N5" s="85"/>
      <c r="O5" s="60"/>
      <c r="P5" s="65"/>
      <c r="Q5" s="63"/>
      <c r="R5" s="94"/>
      <c r="S5" s="85"/>
      <c r="T5" s="85"/>
      <c r="U5" s="85"/>
      <c r="V5" s="85"/>
      <c r="W5" s="112"/>
      <c r="X5" s="112"/>
      <c r="Y5" s="4"/>
      <c r="Z5" s="5"/>
      <c r="AA5" s="5"/>
      <c r="AB5" s="5"/>
      <c r="AC5" s="5"/>
      <c r="AD5" s="5"/>
      <c r="AE5" s="5"/>
    </row>
    <row r="6" spans="1:24" ht="138" thickBot="1">
      <c r="A6" s="95"/>
      <c r="B6" s="80"/>
      <c r="C6" s="80"/>
      <c r="D6" s="80"/>
      <c r="E6" s="56" t="s">
        <v>16</v>
      </c>
      <c r="F6" s="33" t="s">
        <v>17</v>
      </c>
      <c r="G6" s="33" t="s">
        <v>18</v>
      </c>
      <c r="H6" s="33" t="s">
        <v>19</v>
      </c>
      <c r="I6" s="33" t="s">
        <v>20</v>
      </c>
      <c r="J6" s="33" t="s">
        <v>21</v>
      </c>
      <c r="K6" s="33" t="s">
        <v>22</v>
      </c>
      <c r="L6" s="33" t="s">
        <v>23</v>
      </c>
      <c r="M6" s="80"/>
      <c r="N6" s="80"/>
      <c r="O6" s="60"/>
      <c r="P6" s="65"/>
      <c r="Q6" s="63"/>
      <c r="R6" s="95"/>
      <c r="S6" s="80"/>
      <c r="T6" s="80"/>
      <c r="U6" s="80"/>
      <c r="V6" s="80"/>
      <c r="W6" s="80"/>
      <c r="X6" s="80"/>
    </row>
    <row r="7" spans="1:24" ht="15" customHeight="1">
      <c r="A7" s="102" t="s">
        <v>57</v>
      </c>
      <c r="B7" s="103" t="s">
        <v>58</v>
      </c>
      <c r="C7" s="90">
        <v>0.5305555555555556</v>
      </c>
      <c r="D7" s="90">
        <v>0.5312152777777778</v>
      </c>
      <c r="E7" s="104">
        <v>3</v>
      </c>
      <c r="F7" s="89">
        <v>3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90">
        <f>E7*$E$5+F7*$F$5+G7*$G$5+H7*$H$5+I7*$I$5+J7*$J$5+K7*$K$5+L7*$L$5</f>
        <v>0.0003472222222222222</v>
      </c>
      <c r="N7" s="90">
        <f>D7-C7+M7</f>
        <v>0.0010069444444444366</v>
      </c>
      <c r="O7" s="61"/>
      <c r="P7" s="34"/>
      <c r="Q7" s="62"/>
      <c r="R7" s="102" t="s">
        <v>57</v>
      </c>
      <c r="S7" s="103"/>
      <c r="T7" s="90">
        <v>0.7055555555555556</v>
      </c>
      <c r="U7" s="90">
        <v>0.7204513888888888</v>
      </c>
      <c r="V7" s="90">
        <f>U7-T7</f>
        <v>0.01489583333333322</v>
      </c>
      <c r="W7" s="90">
        <f>N7</f>
        <v>0.0010069444444444366</v>
      </c>
      <c r="X7" s="90">
        <f>W7+V7</f>
        <v>0.015902777777777655</v>
      </c>
    </row>
    <row r="8" spans="1:24" ht="15" customHeight="1">
      <c r="A8" s="97"/>
      <c r="B8" s="99"/>
      <c r="C8" s="91"/>
      <c r="D8" s="91"/>
      <c r="E8" s="93"/>
      <c r="F8" s="82"/>
      <c r="G8" s="82"/>
      <c r="H8" s="82"/>
      <c r="I8" s="82"/>
      <c r="J8" s="82"/>
      <c r="K8" s="82"/>
      <c r="L8" s="82"/>
      <c r="M8" s="91"/>
      <c r="N8" s="91"/>
      <c r="O8" s="61"/>
      <c r="P8" s="34"/>
      <c r="Q8" s="62"/>
      <c r="R8" s="97"/>
      <c r="S8" s="99"/>
      <c r="T8" s="91"/>
      <c r="U8" s="91"/>
      <c r="V8" s="91"/>
      <c r="W8" s="91"/>
      <c r="X8" s="91"/>
    </row>
    <row r="9" spans="1:24" ht="15" customHeight="1">
      <c r="A9" s="96" t="s">
        <v>59</v>
      </c>
      <c r="B9" s="98" t="s">
        <v>60</v>
      </c>
      <c r="C9" s="100">
        <v>0.5318287037037037</v>
      </c>
      <c r="D9" s="100">
        <v>0.5322800925925926</v>
      </c>
      <c r="E9" s="92">
        <v>1</v>
      </c>
      <c r="F9" s="81">
        <v>2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100">
        <f>E9*$E$5+F9*$F$5+G9*$G$5+H9*$H$5+I9*$I$5+J9*$J$5+K9*$K$5+L9*$L$5</f>
        <v>0.0001736111111111111</v>
      </c>
      <c r="N9" s="100">
        <f>D9-C9+M9</f>
        <v>0.0006249999999999596</v>
      </c>
      <c r="O9" s="34"/>
      <c r="P9" s="34"/>
      <c r="Q9" s="62"/>
      <c r="R9" s="96" t="s">
        <v>59</v>
      </c>
      <c r="S9" s="98"/>
      <c r="T9" s="100">
        <v>0.6890625</v>
      </c>
      <c r="U9" s="100">
        <v>0.699537037037037</v>
      </c>
      <c r="V9" s="100">
        <f>U9-T9</f>
        <v>0.010474537037036935</v>
      </c>
      <c r="W9" s="100">
        <f>N9</f>
        <v>0.0006249999999999596</v>
      </c>
      <c r="X9" s="100">
        <f>W9+V9</f>
        <v>0.011099537037036894</v>
      </c>
    </row>
    <row r="10" spans="1:24" ht="15.75" customHeight="1">
      <c r="A10" s="97"/>
      <c r="B10" s="99"/>
      <c r="C10" s="91"/>
      <c r="D10" s="91"/>
      <c r="E10" s="93"/>
      <c r="F10" s="82"/>
      <c r="G10" s="82"/>
      <c r="H10" s="82"/>
      <c r="I10" s="82"/>
      <c r="J10" s="82"/>
      <c r="K10" s="82"/>
      <c r="L10" s="82"/>
      <c r="M10" s="91"/>
      <c r="N10" s="91"/>
      <c r="O10" s="34"/>
      <c r="P10" s="34"/>
      <c r="Q10" s="62"/>
      <c r="R10" s="97"/>
      <c r="S10" s="99"/>
      <c r="T10" s="91"/>
      <c r="U10" s="91"/>
      <c r="V10" s="91"/>
      <c r="W10" s="91"/>
      <c r="X10" s="91"/>
    </row>
    <row r="11" spans="1:24" ht="12.75" customHeight="1">
      <c r="A11" s="105" t="s">
        <v>61</v>
      </c>
      <c r="B11" s="106" t="s">
        <v>62</v>
      </c>
      <c r="C11" s="107">
        <v>0.5293981481481481</v>
      </c>
      <c r="D11" s="107">
        <v>0.5334953703703703</v>
      </c>
      <c r="E11" s="108">
        <v>2</v>
      </c>
      <c r="F11" s="101">
        <v>5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0">
        <f>E11*$E$5+F11*$F$5+G11*$G$5+H11*$H$5+I11*$I$5+J11*$J$5+K11*$K$5+L11*$L$5</f>
        <v>0.0004050925925925926</v>
      </c>
      <c r="N11" s="100">
        <f>D11-C11+M11</f>
        <v>0.004502314814814789</v>
      </c>
      <c r="O11" s="34"/>
      <c r="P11" s="34"/>
      <c r="Q11" s="62"/>
      <c r="R11" s="105" t="s">
        <v>61</v>
      </c>
      <c r="S11" s="106"/>
      <c r="T11" s="107">
        <v>0.7060763888888889</v>
      </c>
      <c r="U11" s="107">
        <v>0.71875</v>
      </c>
      <c r="V11" s="100">
        <f>U11-T11</f>
        <v>0.012673611111111094</v>
      </c>
      <c r="W11" s="100">
        <f>N11</f>
        <v>0.004502314814814789</v>
      </c>
      <c r="X11" s="100">
        <f>W11+V11</f>
        <v>0.017175925925925883</v>
      </c>
    </row>
    <row r="12" spans="1:24" ht="12.75" customHeight="1">
      <c r="A12" s="97"/>
      <c r="B12" s="99"/>
      <c r="C12" s="91"/>
      <c r="D12" s="91"/>
      <c r="E12" s="93"/>
      <c r="F12" s="82"/>
      <c r="G12" s="82"/>
      <c r="H12" s="82"/>
      <c r="I12" s="82"/>
      <c r="J12" s="82"/>
      <c r="K12" s="82"/>
      <c r="L12" s="82"/>
      <c r="M12" s="91"/>
      <c r="N12" s="91"/>
      <c r="O12" s="34"/>
      <c r="P12" s="34"/>
      <c r="Q12" s="62"/>
      <c r="R12" s="97"/>
      <c r="S12" s="99"/>
      <c r="T12" s="91"/>
      <c r="U12" s="91"/>
      <c r="V12" s="91"/>
      <c r="W12" s="91"/>
      <c r="X12" s="91"/>
    </row>
    <row r="13" spans="1:24" ht="12.75" customHeight="1">
      <c r="A13" s="96" t="s">
        <v>63</v>
      </c>
      <c r="B13" s="98" t="s">
        <v>62</v>
      </c>
      <c r="C13" s="100">
        <v>0.5340277777777778</v>
      </c>
      <c r="D13" s="100">
        <v>0.5346412037037037</v>
      </c>
      <c r="E13" s="92">
        <v>2</v>
      </c>
      <c r="F13" s="81">
        <v>5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100">
        <f>E13*$E$5+F13*$F$5+G13*$G$5+H13*$H$5+I13*$I$5+J13*$J$5+K13*$K$5+L13*$L$5</f>
        <v>0.0004050925925925926</v>
      </c>
      <c r="N13" s="100">
        <f>D13-C13+M13</f>
        <v>0.0010185185185185403</v>
      </c>
      <c r="O13" s="34"/>
      <c r="P13" s="34"/>
      <c r="Q13" s="62"/>
      <c r="R13" s="96" t="s">
        <v>63</v>
      </c>
      <c r="S13" s="98"/>
      <c r="T13" s="100">
        <v>0.720138888888889</v>
      </c>
      <c r="U13" s="100">
        <v>0.7343981481481481</v>
      </c>
      <c r="V13" s="100">
        <f>U13-T13</f>
        <v>0.014259259259259083</v>
      </c>
      <c r="W13" s="100">
        <f>N13</f>
        <v>0.0010185185185185403</v>
      </c>
      <c r="X13" s="100">
        <f>W13+V13</f>
        <v>0.015277777777777623</v>
      </c>
    </row>
    <row r="14" spans="1:24" ht="12.75" customHeight="1">
      <c r="A14" s="97"/>
      <c r="B14" s="99"/>
      <c r="C14" s="91"/>
      <c r="D14" s="91"/>
      <c r="E14" s="93"/>
      <c r="F14" s="82"/>
      <c r="G14" s="82"/>
      <c r="H14" s="82"/>
      <c r="I14" s="82"/>
      <c r="J14" s="82"/>
      <c r="K14" s="82"/>
      <c r="L14" s="82"/>
      <c r="M14" s="91"/>
      <c r="N14" s="91"/>
      <c r="O14" s="34"/>
      <c r="P14" s="34"/>
      <c r="Q14" s="62"/>
      <c r="R14" s="97"/>
      <c r="S14" s="99"/>
      <c r="T14" s="91"/>
      <c r="U14" s="91"/>
      <c r="V14" s="91"/>
      <c r="W14" s="91"/>
      <c r="X14" s="91"/>
    </row>
    <row r="15" spans="1:24" ht="12.75" customHeight="1">
      <c r="A15" s="105" t="s">
        <v>64</v>
      </c>
      <c r="B15" s="106" t="s">
        <v>62</v>
      </c>
      <c r="C15" s="107">
        <v>0.5351851851851852</v>
      </c>
      <c r="D15" s="107">
        <v>0.5357523148148148</v>
      </c>
      <c r="E15" s="108">
        <v>1</v>
      </c>
      <c r="F15" s="101">
        <v>1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0">
        <f>E15*$E$5+F15*$F$5+G15*$G$5+H15*$H$5+I15*$I$5+J15*$J$5+K15*$K$5+L15*$L$5</f>
        <v>0.00011574074074074073</v>
      </c>
      <c r="N15" s="100">
        <f>D15-C15+M15</f>
        <v>0.0006828703703703109</v>
      </c>
      <c r="O15" s="34"/>
      <c r="P15" s="34"/>
      <c r="Q15" s="62"/>
      <c r="R15" s="105" t="s">
        <v>64</v>
      </c>
      <c r="S15" s="106"/>
      <c r="T15" s="107">
        <v>0.7059027777777778</v>
      </c>
      <c r="U15" s="107">
        <v>0.7189351851851852</v>
      </c>
      <c r="V15" s="100">
        <f>U15-T15</f>
        <v>0.01303240740740741</v>
      </c>
      <c r="W15" s="100">
        <f>N15</f>
        <v>0.0006828703703703109</v>
      </c>
      <c r="X15" s="100">
        <f>W15+V15</f>
        <v>0.01371527777777772</v>
      </c>
    </row>
    <row r="16" spans="1:24" ht="12.75" customHeight="1">
      <c r="A16" s="97"/>
      <c r="B16" s="99"/>
      <c r="C16" s="91"/>
      <c r="D16" s="91"/>
      <c r="E16" s="93"/>
      <c r="F16" s="82"/>
      <c r="G16" s="82"/>
      <c r="H16" s="82"/>
      <c r="I16" s="82"/>
      <c r="J16" s="82"/>
      <c r="K16" s="82"/>
      <c r="L16" s="82"/>
      <c r="M16" s="91"/>
      <c r="N16" s="91"/>
      <c r="O16" s="34"/>
      <c r="P16" s="34"/>
      <c r="Q16" s="62"/>
      <c r="R16" s="97"/>
      <c r="S16" s="99"/>
      <c r="T16" s="91"/>
      <c r="U16" s="91"/>
      <c r="V16" s="91"/>
      <c r="W16" s="91"/>
      <c r="X16" s="91"/>
    </row>
    <row r="17" spans="1:24" ht="12.75" customHeight="1">
      <c r="A17" s="96" t="s">
        <v>65</v>
      </c>
      <c r="B17" s="98" t="s">
        <v>66</v>
      </c>
      <c r="C17" s="100">
        <v>0.5361111111111111</v>
      </c>
      <c r="D17" s="100">
        <v>0.5366435185185185</v>
      </c>
      <c r="E17" s="92">
        <v>1</v>
      </c>
      <c r="F17" s="81">
        <v>3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100">
        <f aca="true" t="shared" si="0" ref="M17:M23">E17*$E$5+F17*$F$5+G17*$G$5+H17*$H$5+I17*$I$5+J17*$J$5+K17*$K$5+L17*$L$5</f>
        <v>0.00023148148148148146</v>
      </c>
      <c r="N17" s="100">
        <f>D17-C17+M17</f>
        <v>0.0007638888888889351</v>
      </c>
      <c r="O17" s="34"/>
      <c r="P17" s="34"/>
      <c r="Q17" s="62"/>
      <c r="R17" s="96" t="s">
        <v>65</v>
      </c>
      <c r="S17" s="98"/>
      <c r="T17" s="100">
        <v>0.6894097222222223</v>
      </c>
      <c r="U17" s="100">
        <v>0.7004513888888889</v>
      </c>
      <c r="V17" s="100">
        <f>U17-T17</f>
        <v>0.011041666666666616</v>
      </c>
      <c r="W17" s="100">
        <f>N17</f>
        <v>0.0007638888888889351</v>
      </c>
      <c r="X17" s="100">
        <f>W17+V17</f>
        <v>0.011805555555555552</v>
      </c>
    </row>
    <row r="18" spans="1:24" ht="12.75" customHeight="1">
      <c r="A18" s="97"/>
      <c r="B18" s="99"/>
      <c r="C18" s="91"/>
      <c r="D18" s="91"/>
      <c r="E18" s="93"/>
      <c r="F18" s="82"/>
      <c r="G18" s="82"/>
      <c r="H18" s="82"/>
      <c r="I18" s="82"/>
      <c r="J18" s="82"/>
      <c r="K18" s="82"/>
      <c r="L18" s="82"/>
      <c r="M18" s="91"/>
      <c r="N18" s="91"/>
      <c r="O18" s="34"/>
      <c r="P18" s="34"/>
      <c r="Q18" s="62"/>
      <c r="R18" s="97"/>
      <c r="S18" s="99"/>
      <c r="T18" s="91"/>
      <c r="U18" s="91"/>
      <c r="V18" s="91"/>
      <c r="W18" s="91"/>
      <c r="X18" s="91"/>
    </row>
    <row r="19" spans="1:24" ht="12.75" customHeight="1">
      <c r="A19" s="105" t="s">
        <v>67</v>
      </c>
      <c r="B19" s="106" t="s">
        <v>66</v>
      </c>
      <c r="C19" s="107">
        <v>0.5369212962962963</v>
      </c>
      <c r="D19" s="107">
        <v>0.5376273148148148</v>
      </c>
      <c r="E19" s="108">
        <v>0</v>
      </c>
      <c r="F19" s="101">
        <v>3</v>
      </c>
      <c r="G19" s="101">
        <v>0</v>
      </c>
      <c r="H19" s="101">
        <v>0</v>
      </c>
      <c r="I19" s="101">
        <v>0</v>
      </c>
      <c r="J19" s="101">
        <v>0</v>
      </c>
      <c r="K19" s="101">
        <v>1</v>
      </c>
      <c r="L19" s="101">
        <v>0</v>
      </c>
      <c r="M19" s="100">
        <f t="shared" si="0"/>
        <v>0.0008680555555555555</v>
      </c>
      <c r="N19" s="100">
        <f>D19-C19+M19</f>
        <v>0.0015740740740741474</v>
      </c>
      <c r="O19" s="34"/>
      <c r="P19" s="34"/>
      <c r="Q19" s="62"/>
      <c r="R19" s="105" t="s">
        <v>67</v>
      </c>
      <c r="S19" s="106"/>
      <c r="T19" s="107">
        <v>0.6892361111111112</v>
      </c>
      <c r="U19" s="107">
        <v>0.7010416666666667</v>
      </c>
      <c r="V19" s="100">
        <f>U19-T19</f>
        <v>0.011805555555555514</v>
      </c>
      <c r="W19" s="100">
        <f>N19</f>
        <v>0.0015740740740741474</v>
      </c>
      <c r="X19" s="100">
        <f>W19+V19</f>
        <v>0.013379629629629661</v>
      </c>
    </row>
    <row r="20" spans="1:24" ht="12.75" customHeight="1">
      <c r="A20" s="97"/>
      <c r="B20" s="99"/>
      <c r="C20" s="91"/>
      <c r="D20" s="91"/>
      <c r="E20" s="93"/>
      <c r="F20" s="82"/>
      <c r="G20" s="82"/>
      <c r="H20" s="82"/>
      <c r="I20" s="82"/>
      <c r="J20" s="82"/>
      <c r="K20" s="82"/>
      <c r="L20" s="82"/>
      <c r="M20" s="91"/>
      <c r="N20" s="91"/>
      <c r="O20" s="34"/>
      <c r="P20" s="34"/>
      <c r="Q20" s="62"/>
      <c r="R20" s="97"/>
      <c r="S20" s="99"/>
      <c r="T20" s="91"/>
      <c r="U20" s="91"/>
      <c r="V20" s="91"/>
      <c r="W20" s="91"/>
      <c r="X20" s="91"/>
    </row>
    <row r="21" spans="1:24" ht="12.75" customHeight="1">
      <c r="A21" s="96" t="s">
        <v>68</v>
      </c>
      <c r="B21" s="98" t="s">
        <v>60</v>
      </c>
      <c r="C21" s="100">
        <v>0.5381944444444444</v>
      </c>
      <c r="D21" s="100">
        <v>0.5387847222222223</v>
      </c>
      <c r="E21" s="92">
        <v>1</v>
      </c>
      <c r="F21" s="81">
        <v>5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100">
        <f t="shared" si="0"/>
        <v>0.0003472222222222222</v>
      </c>
      <c r="N21" s="100">
        <f>D21-C21+M21</f>
        <v>0.0009375000000000922</v>
      </c>
      <c r="O21" s="34"/>
      <c r="P21" s="34"/>
      <c r="Q21" s="62"/>
      <c r="R21" s="96" t="s">
        <v>68</v>
      </c>
      <c r="S21" s="98"/>
      <c r="T21" s="100">
        <v>0.7057291666666666</v>
      </c>
      <c r="U21" s="100" t="s">
        <v>75</v>
      </c>
      <c r="V21" s="100">
        <v>1</v>
      </c>
      <c r="W21" s="100">
        <f>N21</f>
        <v>0.0009375000000000922</v>
      </c>
      <c r="X21" s="100">
        <f>W21+V21</f>
        <v>1.0009375</v>
      </c>
    </row>
    <row r="22" spans="1:24" ht="12.75" customHeight="1">
      <c r="A22" s="97"/>
      <c r="B22" s="99"/>
      <c r="C22" s="91"/>
      <c r="D22" s="91"/>
      <c r="E22" s="93"/>
      <c r="F22" s="82"/>
      <c r="G22" s="82"/>
      <c r="H22" s="82"/>
      <c r="I22" s="82"/>
      <c r="J22" s="82"/>
      <c r="K22" s="82"/>
      <c r="L22" s="82"/>
      <c r="M22" s="91"/>
      <c r="N22" s="91"/>
      <c r="O22" s="34"/>
      <c r="P22" s="34"/>
      <c r="Q22" s="62"/>
      <c r="R22" s="97"/>
      <c r="S22" s="99"/>
      <c r="T22" s="91"/>
      <c r="U22" s="91"/>
      <c r="V22" s="91"/>
      <c r="W22" s="91"/>
      <c r="X22" s="91"/>
    </row>
    <row r="23" spans="1:24" ht="15" customHeight="1">
      <c r="A23" s="96" t="s">
        <v>69</v>
      </c>
      <c r="B23" s="98" t="s">
        <v>69</v>
      </c>
      <c r="C23" s="100">
        <v>0.5391203703703703</v>
      </c>
      <c r="D23" s="100">
        <v>0.5395833333333333</v>
      </c>
      <c r="E23" s="92">
        <v>0</v>
      </c>
      <c r="F23" s="81">
        <v>3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100">
        <f t="shared" si="0"/>
        <v>0.0001736111111111111</v>
      </c>
      <c r="N23" s="100">
        <f>D23-C23+M23</f>
        <v>0.0006365740740741095</v>
      </c>
      <c r="O23" s="61"/>
      <c r="P23" s="34"/>
      <c r="Q23" s="64"/>
      <c r="R23" s="96" t="s">
        <v>69</v>
      </c>
      <c r="S23" s="98"/>
      <c r="T23" s="100">
        <v>0.6895833333333333</v>
      </c>
      <c r="U23" s="100">
        <v>0.7008333333333333</v>
      </c>
      <c r="V23" s="107">
        <f>U23-T23</f>
        <v>0.011249999999999982</v>
      </c>
      <c r="W23" s="107">
        <f>N23</f>
        <v>0.0006365740740741095</v>
      </c>
      <c r="X23" s="100">
        <f>W23+V23</f>
        <v>0.011886574074074091</v>
      </c>
    </row>
    <row r="24" spans="1:24" ht="15" customHeight="1">
      <c r="A24" s="97"/>
      <c r="B24" s="99"/>
      <c r="C24" s="91"/>
      <c r="D24" s="91"/>
      <c r="E24" s="93"/>
      <c r="F24" s="82"/>
      <c r="G24" s="82"/>
      <c r="H24" s="82"/>
      <c r="I24" s="82"/>
      <c r="J24" s="82"/>
      <c r="K24" s="82"/>
      <c r="L24" s="82"/>
      <c r="M24" s="91"/>
      <c r="N24" s="91"/>
      <c r="O24" s="61"/>
      <c r="P24" s="34"/>
      <c r="Q24" s="64"/>
      <c r="R24" s="97"/>
      <c r="S24" s="99"/>
      <c r="T24" s="91"/>
      <c r="U24" s="91"/>
      <c r="V24" s="91"/>
      <c r="W24" s="91"/>
      <c r="X24" s="91"/>
    </row>
    <row r="25" spans="1:24" ht="15" customHeight="1" thickBot="1">
      <c r="A25" s="27"/>
      <c r="B25" s="28"/>
      <c r="C25" s="29"/>
      <c r="D25" s="29"/>
      <c r="E25" s="35"/>
      <c r="F25" s="35"/>
      <c r="G25" s="35"/>
      <c r="H25" s="35"/>
      <c r="I25" s="35"/>
      <c r="J25" s="35"/>
      <c r="K25" s="35"/>
      <c r="L25" s="35"/>
      <c r="M25" s="29"/>
      <c r="N25" s="30"/>
      <c r="O25" s="30"/>
      <c r="P25" s="30"/>
      <c r="Q25" s="30"/>
      <c r="R25" s="66"/>
      <c r="S25" s="67"/>
      <c r="T25" s="68"/>
      <c r="U25" s="68"/>
      <c r="V25" s="68"/>
      <c r="W25" s="69"/>
      <c r="X25" s="69"/>
    </row>
    <row r="26" spans="1:24" ht="15" customHeight="1">
      <c r="A26" s="102" t="s">
        <v>70</v>
      </c>
      <c r="B26" s="103" t="s">
        <v>70</v>
      </c>
      <c r="C26" s="90">
        <v>0.540162037037037</v>
      </c>
      <c r="D26" s="90">
        <v>0.5406018518518518</v>
      </c>
      <c r="E26" s="104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1</v>
      </c>
      <c r="L26" s="89">
        <v>0</v>
      </c>
      <c r="M26" s="90">
        <f>E26*$E$5+F26*$F$5+G26*$G$5+H26*$H$5+I26*$I$5+J26*$J$5+K26*$K$5+L26*$L$5</f>
        <v>0.0006944444444444445</v>
      </c>
      <c r="N26" s="90">
        <f>D26-C26+M26</f>
        <v>0.0011342592592592541</v>
      </c>
      <c r="O26" s="34"/>
      <c r="P26" s="34"/>
      <c r="Q26" s="62"/>
      <c r="R26" s="102" t="s">
        <v>70</v>
      </c>
      <c r="S26" s="106"/>
      <c r="T26" s="107">
        <v>0.6897569444444445</v>
      </c>
      <c r="U26" s="107">
        <v>0.7027777777777778</v>
      </c>
      <c r="V26" s="107">
        <f>U26-T26</f>
        <v>0.01302083333333337</v>
      </c>
      <c r="W26" s="107">
        <f>N26</f>
        <v>0.0011342592592592541</v>
      </c>
      <c r="X26" s="107">
        <f>W26+V26</f>
        <v>0.014155092592592625</v>
      </c>
    </row>
    <row r="27" spans="1:24" ht="15" customHeight="1">
      <c r="A27" s="97"/>
      <c r="B27" s="99"/>
      <c r="C27" s="91"/>
      <c r="D27" s="91"/>
      <c r="E27" s="93"/>
      <c r="F27" s="82"/>
      <c r="G27" s="82"/>
      <c r="H27" s="82"/>
      <c r="I27" s="82"/>
      <c r="J27" s="82"/>
      <c r="K27" s="82"/>
      <c r="L27" s="82"/>
      <c r="M27" s="91"/>
      <c r="N27" s="91"/>
      <c r="O27" s="34"/>
      <c r="P27" s="34"/>
      <c r="Q27" s="62"/>
      <c r="R27" s="97"/>
      <c r="S27" s="99"/>
      <c r="T27" s="91"/>
      <c r="U27" s="91"/>
      <c r="V27" s="91"/>
      <c r="W27" s="91"/>
      <c r="X27" s="91"/>
    </row>
    <row r="28" spans="1:24" ht="12.75" customHeight="1">
      <c r="A28" s="96" t="s">
        <v>72</v>
      </c>
      <c r="B28" s="98" t="s">
        <v>60</v>
      </c>
      <c r="C28" s="100">
        <v>0.5409722222222222</v>
      </c>
      <c r="D28" s="100">
        <v>0.5415162037037037</v>
      </c>
      <c r="E28" s="92">
        <v>1</v>
      </c>
      <c r="F28" s="81">
        <v>1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100">
        <f>E28*$E$5+F28*$F$5+G28*$G$5+H28*$H$5+I28*$I$5+J28*$J$5+K28*$K$5+L28*$L$5</f>
        <v>0.00011574074074074073</v>
      </c>
      <c r="N28" s="100">
        <f>D28-C28+M28</f>
        <v>0.0006597222222222332</v>
      </c>
      <c r="O28" s="34"/>
      <c r="P28" s="34"/>
      <c r="Q28" s="62"/>
      <c r="R28" s="96" t="s">
        <v>72</v>
      </c>
      <c r="S28" s="98"/>
      <c r="T28" s="100">
        <v>0.688888888888889</v>
      </c>
      <c r="U28" s="100">
        <v>0.6998611111111112</v>
      </c>
      <c r="V28" s="100">
        <f>U28-T28</f>
        <v>0.010972222222222161</v>
      </c>
      <c r="W28" s="100">
        <f>N28</f>
        <v>0.0006597222222222332</v>
      </c>
      <c r="X28" s="100">
        <f>W28+V28</f>
        <v>0.011631944444444394</v>
      </c>
    </row>
    <row r="29" spans="1:24" ht="12.75" customHeight="1" thickBot="1">
      <c r="A29" s="97"/>
      <c r="B29" s="99"/>
      <c r="C29" s="91"/>
      <c r="D29" s="91"/>
      <c r="E29" s="93"/>
      <c r="F29" s="82"/>
      <c r="G29" s="82"/>
      <c r="H29" s="82"/>
      <c r="I29" s="82"/>
      <c r="J29" s="82"/>
      <c r="K29" s="82"/>
      <c r="L29" s="82"/>
      <c r="M29" s="91"/>
      <c r="N29" s="91"/>
      <c r="O29" s="34"/>
      <c r="P29" s="34"/>
      <c r="Q29" s="62"/>
      <c r="R29" s="97"/>
      <c r="S29" s="99"/>
      <c r="T29" s="91"/>
      <c r="U29" s="91"/>
      <c r="V29" s="91"/>
      <c r="W29" s="91"/>
      <c r="X29" s="91"/>
    </row>
    <row r="30" spans="1:24" ht="15">
      <c r="A30" s="21"/>
      <c r="B30" s="16"/>
      <c r="C30" s="13"/>
      <c r="D30" s="13"/>
      <c r="E30" s="37"/>
      <c r="F30" s="37"/>
      <c r="G30" s="37"/>
      <c r="H30" s="37"/>
      <c r="I30" s="37"/>
      <c r="J30" s="37"/>
      <c r="K30" s="37"/>
      <c r="L30" s="37"/>
      <c r="M30" s="13"/>
      <c r="N30" s="16"/>
      <c r="O30" s="30"/>
      <c r="P30" s="30"/>
      <c r="Q30" s="30"/>
      <c r="R30" s="8"/>
      <c r="S30" s="10"/>
      <c r="X30" s="70"/>
    </row>
    <row r="31" spans="1:3" ht="15">
      <c r="A31" s="8"/>
      <c r="B31" s="10"/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spans="1:3" ht="15">
      <c r="A61" s="8"/>
      <c r="B61" s="8"/>
      <c r="C61"/>
    </row>
    <row r="62" spans="1:3" ht="15">
      <c r="A62" s="8"/>
      <c r="B62" s="8"/>
      <c r="C62"/>
    </row>
    <row r="63" spans="1:3" ht="15">
      <c r="A63" s="10"/>
      <c r="B63" s="10"/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</sheetData>
  <mergeCells count="249">
    <mergeCell ref="X26:X27"/>
    <mergeCell ref="X28:X29"/>
    <mergeCell ref="X15:X16"/>
    <mergeCell ref="X19:X20"/>
    <mergeCell ref="X21:X22"/>
    <mergeCell ref="X23:X24"/>
    <mergeCell ref="X17:X18"/>
    <mergeCell ref="X7:X8"/>
    <mergeCell ref="X9:X10"/>
    <mergeCell ref="X11:X12"/>
    <mergeCell ref="X13:X14"/>
    <mergeCell ref="R23:R24"/>
    <mergeCell ref="S23:S24"/>
    <mergeCell ref="T23:T24"/>
    <mergeCell ref="W23:W24"/>
    <mergeCell ref="O2:AA2"/>
    <mergeCell ref="A23:A24"/>
    <mergeCell ref="B23:B24"/>
    <mergeCell ref="C23:C24"/>
    <mergeCell ref="D23:D24"/>
    <mergeCell ref="E23:E24"/>
    <mergeCell ref="F23:F24"/>
    <mergeCell ref="G23:G24"/>
    <mergeCell ref="H23:H24"/>
    <mergeCell ref="N23:N24"/>
    <mergeCell ref="V28:V29"/>
    <mergeCell ref="W28:W29"/>
    <mergeCell ref="R26:R27"/>
    <mergeCell ref="S26:S27"/>
    <mergeCell ref="R28:R29"/>
    <mergeCell ref="S28:S29"/>
    <mergeCell ref="T28:T29"/>
    <mergeCell ref="U28:U29"/>
    <mergeCell ref="T26:T27"/>
    <mergeCell ref="U26:U27"/>
    <mergeCell ref="V19:V20"/>
    <mergeCell ref="W19:W20"/>
    <mergeCell ref="V21:V22"/>
    <mergeCell ref="W21:W22"/>
    <mergeCell ref="V26:V27"/>
    <mergeCell ref="W26:W27"/>
    <mergeCell ref="U23:U24"/>
    <mergeCell ref="V23:V24"/>
    <mergeCell ref="R21:R22"/>
    <mergeCell ref="S21:S22"/>
    <mergeCell ref="T21:T22"/>
    <mergeCell ref="U21:U22"/>
    <mergeCell ref="R19:R20"/>
    <mergeCell ref="S19:S20"/>
    <mergeCell ref="T19:T20"/>
    <mergeCell ref="U19:U20"/>
    <mergeCell ref="R17:R18"/>
    <mergeCell ref="S17:S18"/>
    <mergeCell ref="T17:T18"/>
    <mergeCell ref="U17:U18"/>
    <mergeCell ref="V17:V18"/>
    <mergeCell ref="W17:W18"/>
    <mergeCell ref="V15:V16"/>
    <mergeCell ref="W15:W16"/>
    <mergeCell ref="V13:V14"/>
    <mergeCell ref="W13:W14"/>
    <mergeCell ref="R15:R16"/>
    <mergeCell ref="S15:S16"/>
    <mergeCell ref="T15:T16"/>
    <mergeCell ref="U15:U16"/>
    <mergeCell ref="W4:W6"/>
    <mergeCell ref="V11:V12"/>
    <mergeCell ref="W11:W12"/>
    <mergeCell ref="R13:R14"/>
    <mergeCell ref="S13:S14"/>
    <mergeCell ref="T13:T14"/>
    <mergeCell ref="U13:U14"/>
    <mergeCell ref="T11:T12"/>
    <mergeCell ref="U11:U12"/>
    <mergeCell ref="R11:R12"/>
    <mergeCell ref="G26:G27"/>
    <mergeCell ref="H26:H27"/>
    <mergeCell ref="I26:I27"/>
    <mergeCell ref="T3:AD3"/>
    <mergeCell ref="R4:R6"/>
    <mergeCell ref="S4:S6"/>
    <mergeCell ref="T4:T6"/>
    <mergeCell ref="U4:U6"/>
    <mergeCell ref="V4:V6"/>
    <mergeCell ref="X4:X6"/>
    <mergeCell ref="J26:J27"/>
    <mergeCell ref="K26:K27"/>
    <mergeCell ref="L26:L27"/>
    <mergeCell ref="A2:N2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N21:N22"/>
    <mergeCell ref="J28:J29"/>
    <mergeCell ref="K28:K29"/>
    <mergeCell ref="L28:L29"/>
    <mergeCell ref="M28:M29"/>
    <mergeCell ref="N28:N29"/>
    <mergeCell ref="J23:J24"/>
    <mergeCell ref="K23:K24"/>
    <mergeCell ref="N26:N27"/>
    <mergeCell ref="M26:M27"/>
    <mergeCell ref="J21:J22"/>
    <mergeCell ref="K21:K22"/>
    <mergeCell ref="L21:L22"/>
    <mergeCell ref="M21:M22"/>
    <mergeCell ref="N19:N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19:J20"/>
    <mergeCell ref="K19:K20"/>
    <mergeCell ref="L19:L20"/>
    <mergeCell ref="M19:M20"/>
    <mergeCell ref="A19:A20"/>
    <mergeCell ref="B19:B20"/>
    <mergeCell ref="C19:C20"/>
    <mergeCell ref="D19:D20"/>
    <mergeCell ref="I17:I18"/>
    <mergeCell ref="L17:L18"/>
    <mergeCell ref="M17:M18"/>
    <mergeCell ref="N17:N18"/>
    <mergeCell ref="I15:I16"/>
    <mergeCell ref="N15:N16"/>
    <mergeCell ref="A17:A18"/>
    <mergeCell ref="B17:B18"/>
    <mergeCell ref="C17:C18"/>
    <mergeCell ref="D17:D18"/>
    <mergeCell ref="E17:E18"/>
    <mergeCell ref="F17:F18"/>
    <mergeCell ref="G17:G18"/>
    <mergeCell ref="H17:H18"/>
    <mergeCell ref="M13:M14"/>
    <mergeCell ref="N13:N14"/>
    <mergeCell ref="A15:A16"/>
    <mergeCell ref="B15:B16"/>
    <mergeCell ref="C15:C16"/>
    <mergeCell ref="D15:D16"/>
    <mergeCell ref="E15:E16"/>
    <mergeCell ref="F15:F16"/>
    <mergeCell ref="G15:G16"/>
    <mergeCell ref="H15:H16"/>
    <mergeCell ref="I13:I14"/>
    <mergeCell ref="J13:J14"/>
    <mergeCell ref="K13:K14"/>
    <mergeCell ref="L13:L14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N11:N12"/>
    <mergeCell ref="A11:A12"/>
    <mergeCell ref="B11:B12"/>
    <mergeCell ref="C11:C12"/>
    <mergeCell ref="D11:D12"/>
    <mergeCell ref="A7:A8"/>
    <mergeCell ref="B7:B8"/>
    <mergeCell ref="C7:C8"/>
    <mergeCell ref="D7:D8"/>
    <mergeCell ref="E7:E8"/>
    <mergeCell ref="F7:F8"/>
    <mergeCell ref="G7:G8"/>
    <mergeCell ref="H7:H8"/>
    <mergeCell ref="H19:H20"/>
    <mergeCell ref="I19:I20"/>
    <mergeCell ref="E28:E29"/>
    <mergeCell ref="F28:F29"/>
    <mergeCell ref="G28:G29"/>
    <mergeCell ref="H28:H29"/>
    <mergeCell ref="E19:E20"/>
    <mergeCell ref="F19:F20"/>
    <mergeCell ref="G19:G20"/>
    <mergeCell ref="I28:I29"/>
    <mergeCell ref="T7:T8"/>
    <mergeCell ref="U7:U8"/>
    <mergeCell ref="H11:H12"/>
    <mergeCell ref="I11:I12"/>
    <mergeCell ref="L9:L10"/>
    <mergeCell ref="M9:M10"/>
    <mergeCell ref="N9:N10"/>
    <mergeCell ref="S11:S12"/>
    <mergeCell ref="V7:V8"/>
    <mergeCell ref="W7:W8"/>
    <mergeCell ref="R9:R10"/>
    <mergeCell ref="S9:S10"/>
    <mergeCell ref="T9:T10"/>
    <mergeCell ref="U9:U10"/>
    <mergeCell ref="V9:V10"/>
    <mergeCell ref="W9:W10"/>
    <mergeCell ref="R7:R8"/>
    <mergeCell ref="S7:S8"/>
    <mergeCell ref="I23:I24"/>
    <mergeCell ref="L23:L24"/>
    <mergeCell ref="M23:M24"/>
    <mergeCell ref="I7:I8"/>
    <mergeCell ref="J7:J8"/>
    <mergeCell ref="K7:K8"/>
    <mergeCell ref="J17:J18"/>
    <mergeCell ref="K17:K18"/>
    <mergeCell ref="J15:J16"/>
    <mergeCell ref="K15:K16"/>
    <mergeCell ref="F9:F10"/>
    <mergeCell ref="G9:G10"/>
    <mergeCell ref="L15:L16"/>
    <mergeCell ref="M15:M16"/>
    <mergeCell ref="J9:J10"/>
    <mergeCell ref="K9:K10"/>
    <mergeCell ref="J11:J12"/>
    <mergeCell ref="K11:K12"/>
    <mergeCell ref="L11:L12"/>
    <mergeCell ref="M11:M12"/>
    <mergeCell ref="A9:A10"/>
    <mergeCell ref="B9:B10"/>
    <mergeCell ref="C9:C10"/>
    <mergeCell ref="D9:D10"/>
    <mergeCell ref="A4:A6"/>
    <mergeCell ref="B4:B6"/>
    <mergeCell ref="C4:C6"/>
    <mergeCell ref="D4:D6"/>
    <mergeCell ref="N4:N6"/>
    <mergeCell ref="H9:H10"/>
    <mergeCell ref="I9:I10"/>
    <mergeCell ref="C3:M3"/>
    <mergeCell ref="E4:L4"/>
    <mergeCell ref="M4:M6"/>
    <mergeCell ref="L7:L8"/>
    <mergeCell ref="M7:M8"/>
    <mergeCell ref="N7:N8"/>
    <mergeCell ref="E9:E10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5"/>
  <sheetViews>
    <sheetView zoomScale="75" zoomScaleNormal="75" workbookViewId="0" topLeftCell="A1">
      <selection activeCell="C16" sqref="C16:C17"/>
    </sheetView>
  </sheetViews>
  <sheetFormatPr defaultColWidth="9.00390625" defaultRowHeight="12.75"/>
  <cols>
    <col min="1" max="1" width="19.625" style="0" bestFit="1" customWidth="1"/>
    <col min="2" max="2" width="10.00390625" style="0" bestFit="1" customWidth="1"/>
    <col min="3" max="4" width="8.875" style="0" bestFit="1" customWidth="1"/>
    <col min="5" max="8" width="7.125" style="0" bestFit="1" customWidth="1"/>
    <col min="9" max="15" width="7.125" style="0" customWidth="1"/>
    <col min="16" max="19" width="7.125" style="0" bestFit="1" customWidth="1"/>
    <col min="20" max="21" width="8.875" style="0" bestFit="1" customWidth="1"/>
  </cols>
  <sheetData>
    <row r="1" spans="2:3" ht="12.75">
      <c r="B1" s="2"/>
      <c r="C1" s="1"/>
    </row>
    <row r="2" spans="1:22" ht="18">
      <c r="A2" s="109" t="s">
        <v>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55"/>
    </row>
    <row r="3" spans="1:21" ht="16.5" thickBot="1">
      <c r="A3" s="6"/>
      <c r="B3" s="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26"/>
    </row>
    <row r="4" spans="1:21" ht="16.5" thickBot="1">
      <c r="A4" s="94" t="s">
        <v>2</v>
      </c>
      <c r="B4" s="84" t="s">
        <v>3</v>
      </c>
      <c r="C4" s="84" t="s">
        <v>0</v>
      </c>
      <c r="D4" s="84" t="s">
        <v>1</v>
      </c>
      <c r="E4" s="129" t="s">
        <v>5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  <c r="T4" s="84" t="s">
        <v>6</v>
      </c>
      <c r="U4" s="84" t="s">
        <v>7</v>
      </c>
    </row>
    <row r="5" spans="1:21" ht="16.5" thickBot="1">
      <c r="A5" s="94"/>
      <c r="B5" s="85"/>
      <c r="C5" s="85"/>
      <c r="D5" s="85"/>
      <c r="E5" s="126" t="s">
        <v>31</v>
      </c>
      <c r="F5" s="127"/>
      <c r="G5" s="127"/>
      <c r="H5" s="128"/>
      <c r="I5" s="129" t="s">
        <v>33</v>
      </c>
      <c r="J5" s="130"/>
      <c r="K5" s="131"/>
      <c r="L5" s="130" t="s">
        <v>35</v>
      </c>
      <c r="M5" s="131"/>
      <c r="N5" s="129" t="s">
        <v>34</v>
      </c>
      <c r="O5" s="131"/>
      <c r="P5" s="129" t="s">
        <v>32</v>
      </c>
      <c r="Q5" s="130"/>
      <c r="R5" s="130"/>
      <c r="S5" s="131"/>
      <c r="T5" s="85"/>
      <c r="U5" s="85"/>
    </row>
    <row r="6" spans="1:21" ht="13.5" thickBot="1">
      <c r="A6" s="94"/>
      <c r="B6" s="85"/>
      <c r="C6" s="85"/>
      <c r="D6" s="85"/>
      <c r="E6" s="71">
        <v>0.00017361111111111112</v>
      </c>
      <c r="F6" s="58">
        <v>0.00017361111111111112</v>
      </c>
      <c r="G6" s="58">
        <v>0.00017361111111111112</v>
      </c>
      <c r="H6" s="58">
        <v>0.0006944444444444445</v>
      </c>
      <c r="I6" s="57">
        <v>0.00017361111111111112</v>
      </c>
      <c r="J6" s="72">
        <v>0.00017361111111111112</v>
      </c>
      <c r="K6" s="71">
        <v>0.0006944444444444445</v>
      </c>
      <c r="L6" s="57">
        <v>0.00017361111111111112</v>
      </c>
      <c r="M6" s="71">
        <v>0.0006944444444444445</v>
      </c>
      <c r="N6" s="71">
        <v>0.00017361111111111112</v>
      </c>
      <c r="O6" s="71">
        <v>0.0006944444444444445</v>
      </c>
      <c r="P6" s="58">
        <v>0.00017361111111111112</v>
      </c>
      <c r="Q6" s="58">
        <v>0.00017361111111111112</v>
      </c>
      <c r="R6" s="58">
        <v>0.0006944444444444445</v>
      </c>
      <c r="S6" s="58">
        <v>0.001388888888888889</v>
      </c>
      <c r="T6" s="85"/>
      <c r="U6" s="85"/>
    </row>
    <row r="7" spans="1:21" ht="147.75" thickBot="1">
      <c r="A7" s="95"/>
      <c r="B7" s="80"/>
      <c r="C7" s="80"/>
      <c r="D7" s="80"/>
      <c r="E7" s="56" t="s">
        <v>36</v>
      </c>
      <c r="F7" s="33" t="s">
        <v>37</v>
      </c>
      <c r="G7" s="33" t="s">
        <v>38</v>
      </c>
      <c r="H7" s="33" t="s">
        <v>39</v>
      </c>
      <c r="I7" s="33" t="s">
        <v>40</v>
      </c>
      <c r="J7" s="33" t="s">
        <v>41</v>
      </c>
      <c r="K7" s="33" t="s">
        <v>42</v>
      </c>
      <c r="L7" s="73" t="s">
        <v>43</v>
      </c>
      <c r="M7" s="33" t="s">
        <v>44</v>
      </c>
      <c r="N7" s="33" t="s">
        <v>45</v>
      </c>
      <c r="O7" s="33" t="s">
        <v>46</v>
      </c>
      <c r="P7" s="33" t="s">
        <v>47</v>
      </c>
      <c r="Q7" s="33" t="s">
        <v>48</v>
      </c>
      <c r="R7" s="33" t="s">
        <v>49</v>
      </c>
      <c r="S7" s="33" t="s">
        <v>50</v>
      </c>
      <c r="T7" s="80"/>
      <c r="U7" s="80"/>
    </row>
    <row r="8" spans="1:21" ht="15" customHeight="1">
      <c r="A8" s="102" t="s">
        <v>57</v>
      </c>
      <c r="B8" s="103" t="s">
        <v>58</v>
      </c>
      <c r="C8" s="90">
        <v>0.5881944444444445</v>
      </c>
      <c r="D8" s="90">
        <v>0.593125</v>
      </c>
      <c r="E8" s="104">
        <v>0</v>
      </c>
      <c r="F8" s="89">
        <v>0</v>
      </c>
      <c r="G8" s="89">
        <v>0</v>
      </c>
      <c r="H8" s="89">
        <v>0</v>
      </c>
      <c r="I8" s="89">
        <v>1</v>
      </c>
      <c r="J8" s="89">
        <v>2</v>
      </c>
      <c r="K8" s="89">
        <v>0</v>
      </c>
      <c r="L8" s="89">
        <v>0</v>
      </c>
      <c r="M8" s="89">
        <v>0</v>
      </c>
      <c r="N8" s="89">
        <v>4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>
        <f>E8*$E$6+F8*$F$6+G8*$G$6+H8*$H$6+I8*$I$6+J8*$J$6+K8*$K$6+L8*$L$6+M8*$M$6+N8*$N$6+O8*$O$6+P8*$P$6+Q8*$Q$6+R8*$R$6+S8*$S$6</f>
        <v>0.0012152777777777778</v>
      </c>
      <c r="U8" s="90">
        <f>D8-C8+T8</f>
        <v>0.006145833333333327</v>
      </c>
    </row>
    <row r="9" spans="1:21" ht="15" customHeight="1">
      <c r="A9" s="97"/>
      <c r="B9" s="99"/>
      <c r="C9" s="91"/>
      <c r="D9" s="91"/>
      <c r="E9" s="93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91"/>
      <c r="U9" s="107"/>
    </row>
    <row r="10" spans="1:21" ht="15" customHeight="1">
      <c r="A10" s="96" t="s">
        <v>59</v>
      </c>
      <c r="B10" s="98" t="s">
        <v>60</v>
      </c>
      <c r="C10" s="100">
        <v>0.5916666666666667</v>
      </c>
      <c r="D10" s="100">
        <v>0.5950810185185186</v>
      </c>
      <c r="E10" s="92">
        <v>0</v>
      </c>
      <c r="F10" s="81">
        <v>1</v>
      </c>
      <c r="G10" s="81">
        <v>0</v>
      </c>
      <c r="H10" s="81">
        <v>1</v>
      </c>
      <c r="I10" s="81">
        <v>1</v>
      </c>
      <c r="J10" s="81">
        <v>0</v>
      </c>
      <c r="K10" s="81">
        <v>1</v>
      </c>
      <c r="L10" s="81">
        <v>1</v>
      </c>
      <c r="M10" s="81">
        <v>0</v>
      </c>
      <c r="N10" s="81">
        <v>4</v>
      </c>
      <c r="O10" s="81">
        <v>0</v>
      </c>
      <c r="P10" s="101">
        <v>0</v>
      </c>
      <c r="Q10" s="101">
        <v>0</v>
      </c>
      <c r="R10" s="101">
        <v>0</v>
      </c>
      <c r="S10" s="101">
        <v>0</v>
      </c>
      <c r="T10" s="100">
        <f>E10*$E$6+F10*$F$6+G10*$G$6+H10*$H$6+I10*$I$6+J10*$J$6+K10*$K$6+L10*$L$6+M10*$M$6+N10*$N$6+O10*$O$6+P10*$P$6+Q10*$Q$6+R10*$R$6+S10*$S$6</f>
        <v>0.0026041666666666665</v>
      </c>
      <c r="U10" s="100">
        <f>D10-C10+T10</f>
        <v>0.006018518518518571</v>
      </c>
    </row>
    <row r="11" spans="1:21" ht="15" customHeight="1">
      <c r="A11" s="97"/>
      <c r="B11" s="99"/>
      <c r="C11" s="91"/>
      <c r="D11" s="91"/>
      <c r="E11" s="9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91"/>
      <c r="U11" s="91"/>
    </row>
    <row r="12" spans="1:21" ht="15" customHeight="1">
      <c r="A12" s="105" t="s">
        <v>61</v>
      </c>
      <c r="B12" s="106" t="s">
        <v>62</v>
      </c>
      <c r="C12" s="107">
        <v>0.5951388888888889</v>
      </c>
      <c r="D12" s="107">
        <v>0.6013078703703704</v>
      </c>
      <c r="E12" s="108">
        <v>0</v>
      </c>
      <c r="F12" s="101">
        <v>0</v>
      </c>
      <c r="G12" s="101">
        <v>0</v>
      </c>
      <c r="H12" s="101">
        <v>1</v>
      </c>
      <c r="I12" s="81">
        <v>1</v>
      </c>
      <c r="J12" s="81">
        <v>0</v>
      </c>
      <c r="K12" s="81">
        <v>2</v>
      </c>
      <c r="L12" s="81">
        <v>0</v>
      </c>
      <c r="M12" s="81">
        <v>1</v>
      </c>
      <c r="N12" s="81">
        <v>13</v>
      </c>
      <c r="O12" s="81">
        <v>0</v>
      </c>
      <c r="P12" s="101">
        <v>0</v>
      </c>
      <c r="Q12" s="101">
        <v>0</v>
      </c>
      <c r="R12" s="101">
        <v>0</v>
      </c>
      <c r="S12" s="101">
        <v>0</v>
      </c>
      <c r="T12" s="100">
        <f>E12*$E$6+F12*$F$6+G12*$G$6+H12*$H$6+I12*$I$6+J12*$J$6+K12*$K$6+L12*$L$6+M12*$M$6+N12*$N$6+O12*$O$6+P12*$P$6+Q12*$Q$6+R12*$R$6+S12*$S$6</f>
        <v>0.005208333333333334</v>
      </c>
      <c r="U12" s="100">
        <f>D12-C12+T12</f>
        <v>0.011377314814814818</v>
      </c>
    </row>
    <row r="13" spans="1:21" ht="15" customHeight="1">
      <c r="A13" s="97"/>
      <c r="B13" s="99"/>
      <c r="C13" s="91"/>
      <c r="D13" s="91"/>
      <c r="E13" s="9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91"/>
      <c r="U13" s="91"/>
    </row>
    <row r="14" spans="1:21" ht="15" customHeight="1">
      <c r="A14" s="96" t="s">
        <v>63</v>
      </c>
      <c r="B14" s="98" t="s">
        <v>62</v>
      </c>
      <c r="C14" s="100">
        <v>0.5981481481481482</v>
      </c>
      <c r="D14" s="100">
        <v>0.6058449074074074</v>
      </c>
      <c r="E14" s="92">
        <v>0</v>
      </c>
      <c r="F14" s="81">
        <v>0</v>
      </c>
      <c r="G14" s="81">
        <v>0</v>
      </c>
      <c r="H14" s="81">
        <v>0</v>
      </c>
      <c r="I14" s="81">
        <v>0</v>
      </c>
      <c r="J14" s="81">
        <v>1</v>
      </c>
      <c r="K14" s="81">
        <v>2</v>
      </c>
      <c r="L14" s="81">
        <v>0</v>
      </c>
      <c r="M14" s="81">
        <v>0</v>
      </c>
      <c r="N14" s="81">
        <v>5</v>
      </c>
      <c r="O14" s="81">
        <v>0</v>
      </c>
      <c r="P14" s="101">
        <v>0</v>
      </c>
      <c r="Q14" s="101">
        <v>0</v>
      </c>
      <c r="R14" s="101">
        <v>0</v>
      </c>
      <c r="S14" s="101">
        <v>0</v>
      </c>
      <c r="T14" s="100">
        <f>E14*$E$6+F14*$F$6+G14*$G$6+H14*$H$6+I14*$I$6+J14*$J$6+K14*$K$6+L14*$L$6+M14*$M$6+N14*$N$6+O14*$O$6+P14*$P$6+Q14*$Q$6+R14*$R$6+S14*$S$6</f>
        <v>0.0024305555555555556</v>
      </c>
      <c r="U14" s="100">
        <f>D14-C14+T14</f>
        <v>0.010127314814814723</v>
      </c>
    </row>
    <row r="15" spans="1:21" ht="15" customHeight="1">
      <c r="A15" s="97"/>
      <c r="B15" s="99"/>
      <c r="C15" s="91"/>
      <c r="D15" s="91"/>
      <c r="E15" s="9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91"/>
      <c r="U15" s="91"/>
    </row>
    <row r="16" spans="1:21" ht="15" customHeight="1">
      <c r="A16" s="105" t="s">
        <v>64</v>
      </c>
      <c r="B16" s="106" t="s">
        <v>62</v>
      </c>
      <c r="C16" s="107">
        <v>0.6020833333333333</v>
      </c>
      <c r="D16" s="107">
        <v>0.6073495370370371</v>
      </c>
      <c r="E16" s="108">
        <v>0</v>
      </c>
      <c r="F16" s="101">
        <v>0</v>
      </c>
      <c r="G16" s="101">
        <v>0</v>
      </c>
      <c r="H16" s="101">
        <v>0</v>
      </c>
      <c r="I16" s="81">
        <v>2</v>
      </c>
      <c r="J16" s="81">
        <v>3</v>
      </c>
      <c r="K16" s="81">
        <v>1</v>
      </c>
      <c r="L16" s="81">
        <v>0</v>
      </c>
      <c r="M16" s="81">
        <v>1</v>
      </c>
      <c r="N16" s="81">
        <v>4</v>
      </c>
      <c r="O16" s="81">
        <v>0</v>
      </c>
      <c r="P16" s="101">
        <v>0</v>
      </c>
      <c r="Q16" s="101">
        <v>0</v>
      </c>
      <c r="R16" s="101">
        <v>0</v>
      </c>
      <c r="S16" s="101">
        <v>0</v>
      </c>
      <c r="T16" s="100">
        <f>E16*$E$6+F16*$F$6+G16*$G$6+H16*$H$6+I16*$I$6+J16*$J$6+K16*$K$6+L16*$L$6+M16*$M$6+N16*$N$6+O16*$O$6+P16*$P$6+Q16*$Q$6+R16*$R$6+S16*$S$6</f>
        <v>0.0029513888888888892</v>
      </c>
      <c r="U16" s="100">
        <f>D16-C16+T16</f>
        <v>0.008217592592592676</v>
      </c>
    </row>
    <row r="17" spans="1:21" ht="15" customHeight="1">
      <c r="A17" s="97"/>
      <c r="B17" s="99"/>
      <c r="C17" s="91"/>
      <c r="D17" s="91"/>
      <c r="E17" s="9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91"/>
      <c r="U17" s="91"/>
    </row>
    <row r="18" spans="1:21" ht="15" customHeight="1">
      <c r="A18" s="96" t="s">
        <v>65</v>
      </c>
      <c r="B18" s="98" t="s">
        <v>66</v>
      </c>
      <c r="C18" s="100">
        <v>0.6055555555555555</v>
      </c>
      <c r="D18" s="100">
        <v>0.611087962962963</v>
      </c>
      <c r="E18" s="92">
        <v>0</v>
      </c>
      <c r="F18" s="81">
        <v>0</v>
      </c>
      <c r="G18" s="81">
        <v>0</v>
      </c>
      <c r="H18" s="81">
        <v>0</v>
      </c>
      <c r="I18" s="81">
        <v>1</v>
      </c>
      <c r="J18" s="81">
        <v>1</v>
      </c>
      <c r="K18" s="81">
        <v>0</v>
      </c>
      <c r="L18" s="81">
        <v>0</v>
      </c>
      <c r="M18" s="81">
        <v>0</v>
      </c>
      <c r="N18" s="81">
        <v>1</v>
      </c>
      <c r="O18" s="81">
        <v>0</v>
      </c>
      <c r="P18" s="101">
        <v>0</v>
      </c>
      <c r="Q18" s="101">
        <v>0</v>
      </c>
      <c r="R18" s="101">
        <v>0</v>
      </c>
      <c r="S18" s="101">
        <v>0</v>
      </c>
      <c r="T18" s="100">
        <f>E18*$E$6+F18*$F$6+G18*$G$6+H18*$H$6+I18*$I$6+J18*$J$6+K18*$K$6+L18*$L$6+M18*$M$6+N18*$N$6+O18*$O$6+P18*$P$6+Q18*$Q$6+R18*$R$6+S18*$S$6</f>
        <v>0.0005208333333333333</v>
      </c>
      <c r="U18" s="100">
        <f>D18-C18+T18</f>
        <v>0.006053240740740791</v>
      </c>
    </row>
    <row r="19" spans="1:21" ht="15" customHeight="1">
      <c r="A19" s="97"/>
      <c r="B19" s="99"/>
      <c r="C19" s="91"/>
      <c r="D19" s="91"/>
      <c r="E19" s="9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91"/>
      <c r="U19" s="91"/>
    </row>
    <row r="20" spans="1:21" ht="15" customHeight="1">
      <c r="A20" s="105" t="s">
        <v>67</v>
      </c>
      <c r="B20" s="106" t="s">
        <v>66</v>
      </c>
      <c r="C20" s="107">
        <v>0.6090277777777778</v>
      </c>
      <c r="D20" s="107">
        <v>0.6133333333333334</v>
      </c>
      <c r="E20" s="108">
        <v>0</v>
      </c>
      <c r="F20" s="101">
        <v>0</v>
      </c>
      <c r="G20" s="101">
        <v>0</v>
      </c>
      <c r="H20" s="101">
        <v>0</v>
      </c>
      <c r="I20" s="81">
        <v>1</v>
      </c>
      <c r="J20" s="81">
        <v>1</v>
      </c>
      <c r="K20" s="81">
        <v>1</v>
      </c>
      <c r="L20" s="81">
        <v>0</v>
      </c>
      <c r="M20" s="81">
        <v>1</v>
      </c>
      <c r="N20" s="81">
        <v>3</v>
      </c>
      <c r="O20" s="81">
        <v>0</v>
      </c>
      <c r="P20" s="101">
        <v>0</v>
      </c>
      <c r="Q20" s="101">
        <v>0</v>
      </c>
      <c r="R20" s="101">
        <v>0</v>
      </c>
      <c r="S20" s="101">
        <v>0</v>
      </c>
      <c r="T20" s="100">
        <f>E20*$E$6+F20*$F$6+G20*$G$6+H20*$H$6+I20*$I$6+J20*$J$6+K20*$K$6+L20*$L$6+M20*$M$6+N20*$N$6+O20*$O$6+P20*$P$6+Q20*$Q$6+R20*$R$6+S20*$S$6</f>
        <v>0.0022569444444444442</v>
      </c>
      <c r="U20" s="107">
        <f>D20-C20+T20</f>
        <v>0.006562500000000007</v>
      </c>
    </row>
    <row r="21" spans="1:21" ht="15" customHeight="1">
      <c r="A21" s="97"/>
      <c r="B21" s="99"/>
      <c r="C21" s="91"/>
      <c r="D21" s="91"/>
      <c r="E21" s="9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91"/>
      <c r="U21" s="91"/>
    </row>
    <row r="22" spans="1:21" ht="15">
      <c r="A22" s="66"/>
      <c r="B22" s="67"/>
      <c r="C22" s="68"/>
      <c r="D22" s="68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68"/>
      <c r="U22" s="69"/>
    </row>
    <row r="23" spans="1:22" ht="15" customHeight="1">
      <c r="A23" s="96" t="s">
        <v>68</v>
      </c>
      <c r="B23" s="98" t="s">
        <v>60</v>
      </c>
      <c r="C23" s="107">
        <v>0.6125</v>
      </c>
      <c r="D23" s="107">
        <v>0.6177430555555555</v>
      </c>
      <c r="E23" s="108">
        <v>0</v>
      </c>
      <c r="F23" s="101">
        <v>2</v>
      </c>
      <c r="G23" s="101">
        <v>0</v>
      </c>
      <c r="H23" s="101">
        <v>1</v>
      </c>
      <c r="I23" s="101">
        <v>0</v>
      </c>
      <c r="J23" s="101">
        <v>2</v>
      </c>
      <c r="K23" s="101">
        <v>1</v>
      </c>
      <c r="L23" s="101">
        <v>0</v>
      </c>
      <c r="M23" s="101">
        <v>0</v>
      </c>
      <c r="N23" s="101">
        <v>9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7">
        <f>E23*$E$6+F23*$F$6+G23*$G$6+H23*$H$6+I23*$I$6+J23*$J$6+K23*$K$6+L23*$L$6+M23*$M$6+N23*$N$6+O23*$O$6+P23*$P$6+Q23*$Q$6+R23*$R$6+S23*$S$6</f>
        <v>0.0036458333333333334</v>
      </c>
      <c r="U23" s="107">
        <f>D23-C23+T23</f>
        <v>0.008888888888888821</v>
      </c>
      <c r="V23" s="4"/>
    </row>
    <row r="24" spans="1:22" ht="15.75" customHeight="1">
      <c r="A24" s="97"/>
      <c r="B24" s="99"/>
      <c r="C24" s="91"/>
      <c r="D24" s="91"/>
      <c r="E24" s="9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91"/>
      <c r="U24" s="91"/>
      <c r="V24" s="4"/>
    </row>
    <row r="25" spans="1:22" ht="15" customHeight="1">
      <c r="A25" s="96" t="s">
        <v>69</v>
      </c>
      <c r="B25" s="98" t="s">
        <v>69</v>
      </c>
      <c r="C25" s="100">
        <v>0.6159722222222223</v>
      </c>
      <c r="D25" s="100">
        <v>0.6213194444444444</v>
      </c>
      <c r="E25" s="92">
        <v>0</v>
      </c>
      <c r="F25" s="81">
        <v>1</v>
      </c>
      <c r="G25" s="81">
        <v>0</v>
      </c>
      <c r="H25" s="81">
        <v>0</v>
      </c>
      <c r="I25" s="81">
        <v>0</v>
      </c>
      <c r="J25" s="81">
        <v>2</v>
      </c>
      <c r="K25" s="81">
        <v>0</v>
      </c>
      <c r="L25" s="81">
        <v>0</v>
      </c>
      <c r="M25" s="81">
        <v>0</v>
      </c>
      <c r="N25" s="81">
        <v>4</v>
      </c>
      <c r="O25" s="81">
        <v>0</v>
      </c>
      <c r="P25" s="101">
        <v>0</v>
      </c>
      <c r="Q25" s="101">
        <v>0</v>
      </c>
      <c r="R25" s="101">
        <v>0</v>
      </c>
      <c r="S25" s="101">
        <v>0</v>
      </c>
      <c r="T25" s="100">
        <f>E25*$E$6+F25*$F$6+G25*$G$6+H25*$H$6+I25*$I$6+J25*$J$6+K25*$K$6+L25*$L$6+M25*$M$6+N25*$N$6+O25*$O$6+P25*$P$6+Q25*$Q$6+R25*$R$6+S25*$S$6</f>
        <v>0.0012152777777777778</v>
      </c>
      <c r="U25" s="100">
        <f>D25-C25+T25</f>
        <v>0.006562499999999948</v>
      </c>
      <c r="V25" s="4"/>
    </row>
    <row r="26" spans="1:22" ht="15.75" customHeight="1" thickBot="1">
      <c r="A26" s="97"/>
      <c r="B26" s="99"/>
      <c r="C26" s="91"/>
      <c r="D26" s="91"/>
      <c r="E26" s="9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91"/>
      <c r="U26" s="91"/>
      <c r="V26" s="4"/>
    </row>
    <row r="27" spans="1:22" ht="15" customHeight="1">
      <c r="A27" s="102" t="s">
        <v>70</v>
      </c>
      <c r="B27" s="103" t="s">
        <v>70</v>
      </c>
      <c r="C27" s="107">
        <v>0.6194444444444445</v>
      </c>
      <c r="D27" s="107">
        <v>0.6235300925925926</v>
      </c>
      <c r="E27" s="108">
        <v>0</v>
      </c>
      <c r="F27" s="101">
        <v>0</v>
      </c>
      <c r="G27" s="101">
        <v>0</v>
      </c>
      <c r="H27" s="101">
        <v>0</v>
      </c>
      <c r="I27" s="81">
        <v>1</v>
      </c>
      <c r="J27" s="81">
        <v>1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101">
        <v>0</v>
      </c>
      <c r="Q27" s="101">
        <v>0</v>
      </c>
      <c r="R27" s="101">
        <v>0</v>
      </c>
      <c r="S27" s="101">
        <v>0</v>
      </c>
      <c r="T27" s="100">
        <f>E27*$E$6+F27*$F$6+G27*$G$6+H27*$H$6+I27*$I$6+J27*$J$6+K27*$K$6+L27*$L$6+M27*$M$6+N27*$N$6+O27*$O$6+P27*$P$6+Q27*$Q$6+R27*$R$6+S27*$S$6</f>
        <v>0.00034722222222222224</v>
      </c>
      <c r="U27" s="100">
        <f>D27-C27+T27</f>
        <v>0.0044328703703703795</v>
      </c>
      <c r="V27" s="4"/>
    </row>
    <row r="28" spans="1:22" ht="15.75" customHeight="1">
      <c r="A28" s="97"/>
      <c r="B28" s="99"/>
      <c r="C28" s="91"/>
      <c r="D28" s="91"/>
      <c r="E28" s="93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91"/>
      <c r="U28" s="91"/>
      <c r="V28" s="4"/>
    </row>
    <row r="29" spans="1:22" ht="15" customHeight="1">
      <c r="A29" s="96" t="s">
        <v>72</v>
      </c>
      <c r="B29" s="98" t="s">
        <v>60</v>
      </c>
      <c r="C29" s="100">
        <v>0.6229166666666667</v>
      </c>
      <c r="D29" s="100">
        <v>0.6264236111111111</v>
      </c>
      <c r="E29" s="92">
        <v>0</v>
      </c>
      <c r="F29" s="81">
        <v>1</v>
      </c>
      <c r="G29" s="81">
        <v>0</v>
      </c>
      <c r="H29" s="81">
        <v>0</v>
      </c>
      <c r="I29" s="81">
        <v>0</v>
      </c>
      <c r="J29" s="81">
        <v>1</v>
      </c>
      <c r="K29" s="81">
        <v>0</v>
      </c>
      <c r="L29" s="81">
        <v>0</v>
      </c>
      <c r="M29" s="81">
        <v>2</v>
      </c>
      <c r="N29" s="81">
        <v>3</v>
      </c>
      <c r="O29" s="81">
        <v>0</v>
      </c>
      <c r="P29" s="101">
        <v>0</v>
      </c>
      <c r="Q29" s="101">
        <v>0</v>
      </c>
      <c r="R29" s="101">
        <v>0</v>
      </c>
      <c r="S29" s="101">
        <v>0</v>
      </c>
      <c r="T29" s="100">
        <f>E29*$E$6+F29*$F$6+G29*$G$6+H29*$H$6+I29*$I$6+J29*$J$6+K29*$K$6+L29*$L$6+M29*$M$6+N29*$N$6+O29*$O$6+P29*$P$6+Q29*$Q$6+R29*$R$6+S29*$S$6</f>
        <v>0.0022569444444444447</v>
      </c>
      <c r="U29" s="100">
        <f>D29-C29+T29</f>
        <v>0.005763888888888883</v>
      </c>
      <c r="V29" s="4"/>
    </row>
    <row r="30" spans="1:22" ht="15.75" customHeight="1">
      <c r="A30" s="97"/>
      <c r="B30" s="99"/>
      <c r="C30" s="91"/>
      <c r="D30" s="91"/>
      <c r="E30" s="93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91"/>
      <c r="U30" s="91"/>
      <c r="V30" s="4"/>
    </row>
    <row r="31" spans="1:22" ht="15" customHeight="1">
      <c r="A31" s="96" t="s">
        <v>73</v>
      </c>
      <c r="B31" s="98"/>
      <c r="C31" s="100">
        <v>0.6256944444444444</v>
      </c>
      <c r="D31" s="100">
        <v>0.6309606481481481</v>
      </c>
      <c r="E31" s="92">
        <v>0</v>
      </c>
      <c r="F31" s="81">
        <v>2</v>
      </c>
      <c r="G31" s="81">
        <v>0</v>
      </c>
      <c r="H31" s="81">
        <v>1</v>
      </c>
      <c r="I31" s="81">
        <v>0</v>
      </c>
      <c r="J31" s="81">
        <v>1</v>
      </c>
      <c r="K31" s="81">
        <v>2</v>
      </c>
      <c r="L31" s="81">
        <v>0</v>
      </c>
      <c r="M31" s="81">
        <v>0</v>
      </c>
      <c r="N31" s="81">
        <v>7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100">
        <f>E31*$E$6+F31*$F$6+G31*$G$6+H31*$H$6+I31*$I$6+J31*$J$6+K31*$K$6+L31*$L$6+M31*$M$6+N31*$N$6+O31*$O$6+P31*$P$6+Q31*$Q$6+R31*$R$6+S31*$S$6</f>
        <v>0.0038194444444444448</v>
      </c>
      <c r="U31" s="100">
        <f>D31-C31+T31</f>
        <v>0.00908564814814812</v>
      </c>
      <c r="V31" s="4"/>
    </row>
    <row r="32" spans="1:22" ht="15.75" customHeight="1" thickBot="1">
      <c r="A32" s="115"/>
      <c r="B32" s="114"/>
      <c r="C32" s="113"/>
      <c r="D32" s="113"/>
      <c r="E32" s="124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3"/>
      <c r="U32" s="113"/>
      <c r="V32" s="4"/>
    </row>
    <row r="39" ht="15">
      <c r="E39" s="11"/>
    </row>
    <row r="40" ht="15">
      <c r="E40" s="11"/>
    </row>
    <row r="41" ht="15">
      <c r="E41" s="11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75" ht="12.75">
      <c r="B75" s="2"/>
    </row>
  </sheetData>
  <mergeCells count="266">
    <mergeCell ref="U4:U7"/>
    <mergeCell ref="L5:M5"/>
    <mergeCell ref="C3:T3"/>
    <mergeCell ref="A4:A7"/>
    <mergeCell ref="B4:B7"/>
    <mergeCell ref="C4:C7"/>
    <mergeCell ref="D4:D7"/>
    <mergeCell ref="E4:S4"/>
    <mergeCell ref="T4:T7"/>
    <mergeCell ref="A8:A9"/>
    <mergeCell ref="B8:B9"/>
    <mergeCell ref="C8:C9"/>
    <mergeCell ref="D8:D9"/>
    <mergeCell ref="E8:E9"/>
    <mergeCell ref="F8:F9"/>
    <mergeCell ref="G8:G9"/>
    <mergeCell ref="H8:H9"/>
    <mergeCell ref="P8:P9"/>
    <mergeCell ref="Q8:Q9"/>
    <mergeCell ref="R8:R9"/>
    <mergeCell ref="S8:S9"/>
    <mergeCell ref="T8:T9"/>
    <mergeCell ref="U8:U9"/>
    <mergeCell ref="A10:A11"/>
    <mergeCell ref="B10:B11"/>
    <mergeCell ref="C10:C11"/>
    <mergeCell ref="D10:D11"/>
    <mergeCell ref="E10:E11"/>
    <mergeCell ref="F10:F11"/>
    <mergeCell ref="G10:G11"/>
    <mergeCell ref="H10:H11"/>
    <mergeCell ref="P10:P11"/>
    <mergeCell ref="Q10:Q11"/>
    <mergeCell ref="R10:R11"/>
    <mergeCell ref="S10:S11"/>
    <mergeCell ref="T10:T11"/>
    <mergeCell ref="U10:U11"/>
    <mergeCell ref="A12:A13"/>
    <mergeCell ref="B12:B13"/>
    <mergeCell ref="C12:C13"/>
    <mergeCell ref="D12:D13"/>
    <mergeCell ref="E12:E13"/>
    <mergeCell ref="F12:F13"/>
    <mergeCell ref="G12:G13"/>
    <mergeCell ref="H12:H13"/>
    <mergeCell ref="P12:P13"/>
    <mergeCell ref="Q12:Q13"/>
    <mergeCell ref="R12:R13"/>
    <mergeCell ref="S12:S13"/>
    <mergeCell ref="T12:T13"/>
    <mergeCell ref="U12:U13"/>
    <mergeCell ref="A14:A15"/>
    <mergeCell ref="B14:B15"/>
    <mergeCell ref="C14:C15"/>
    <mergeCell ref="D14:D15"/>
    <mergeCell ref="E14:E15"/>
    <mergeCell ref="F14:F15"/>
    <mergeCell ref="G14:G15"/>
    <mergeCell ref="H14:H15"/>
    <mergeCell ref="P14:P15"/>
    <mergeCell ref="Q14:Q15"/>
    <mergeCell ref="R14:R15"/>
    <mergeCell ref="S14:S15"/>
    <mergeCell ref="T14:T15"/>
    <mergeCell ref="U14:U15"/>
    <mergeCell ref="A16:A17"/>
    <mergeCell ref="B16:B17"/>
    <mergeCell ref="C16:C17"/>
    <mergeCell ref="D16:D17"/>
    <mergeCell ref="E16:E17"/>
    <mergeCell ref="F16:F17"/>
    <mergeCell ref="G16:G17"/>
    <mergeCell ref="H16:H17"/>
    <mergeCell ref="P16:P17"/>
    <mergeCell ref="Q16:Q17"/>
    <mergeCell ref="R16:R17"/>
    <mergeCell ref="S16:S17"/>
    <mergeCell ref="S18:S19"/>
    <mergeCell ref="T16:T17"/>
    <mergeCell ref="U16:U17"/>
    <mergeCell ref="A18:A19"/>
    <mergeCell ref="B18:B19"/>
    <mergeCell ref="C18:C19"/>
    <mergeCell ref="D18:D19"/>
    <mergeCell ref="E18:E19"/>
    <mergeCell ref="F18:F19"/>
    <mergeCell ref="G18:G19"/>
    <mergeCell ref="H20:H21"/>
    <mergeCell ref="P18:P19"/>
    <mergeCell ref="Q18:Q19"/>
    <mergeCell ref="R18:R19"/>
    <mergeCell ref="H18:H19"/>
    <mergeCell ref="S20:S21"/>
    <mergeCell ref="T18:T19"/>
    <mergeCell ref="U18:U19"/>
    <mergeCell ref="A20:A21"/>
    <mergeCell ref="B20:B21"/>
    <mergeCell ref="C20:C21"/>
    <mergeCell ref="D20:D21"/>
    <mergeCell ref="E20:E21"/>
    <mergeCell ref="F20:F21"/>
    <mergeCell ref="G20:G21"/>
    <mergeCell ref="P23:P24"/>
    <mergeCell ref="P20:P21"/>
    <mergeCell ref="Q20:Q21"/>
    <mergeCell ref="R20:R21"/>
    <mergeCell ref="L31:L32"/>
    <mergeCell ref="T20:T21"/>
    <mergeCell ref="U20:U21"/>
    <mergeCell ref="M29:M30"/>
    <mergeCell ref="N29:N30"/>
    <mergeCell ref="O29:O30"/>
    <mergeCell ref="O25:O26"/>
    <mergeCell ref="M27:M28"/>
    <mergeCell ref="N27:N28"/>
    <mergeCell ref="O27:O28"/>
    <mergeCell ref="M31:M32"/>
    <mergeCell ref="N31:N32"/>
    <mergeCell ref="O31:O32"/>
    <mergeCell ref="I29:I30"/>
    <mergeCell ref="J29:J30"/>
    <mergeCell ref="K29:K30"/>
    <mergeCell ref="L29:L30"/>
    <mergeCell ref="I31:I32"/>
    <mergeCell ref="J31:J32"/>
    <mergeCell ref="K31:K32"/>
    <mergeCell ref="I27:I28"/>
    <mergeCell ref="J27:J28"/>
    <mergeCell ref="K27:K28"/>
    <mergeCell ref="L27:L28"/>
    <mergeCell ref="K25:K26"/>
    <mergeCell ref="L25:L26"/>
    <mergeCell ref="M25:M26"/>
    <mergeCell ref="N25:N26"/>
    <mergeCell ref="E23:E24"/>
    <mergeCell ref="F23:F24"/>
    <mergeCell ref="G23:G24"/>
    <mergeCell ref="H23:H24"/>
    <mergeCell ref="A23:A24"/>
    <mergeCell ref="B23:B24"/>
    <mergeCell ref="C23:C24"/>
    <mergeCell ref="D23:D24"/>
    <mergeCell ref="Q23:Q24"/>
    <mergeCell ref="R23:R24"/>
    <mergeCell ref="S23:S24"/>
    <mergeCell ref="T23:T24"/>
    <mergeCell ref="U23:U24"/>
    <mergeCell ref="A25:A26"/>
    <mergeCell ref="B25:B26"/>
    <mergeCell ref="C25:C26"/>
    <mergeCell ref="D25:D26"/>
    <mergeCell ref="E25:E26"/>
    <mergeCell ref="F25:F26"/>
    <mergeCell ref="G25:G26"/>
    <mergeCell ref="H25:H26"/>
    <mergeCell ref="P25:P26"/>
    <mergeCell ref="Q25:Q26"/>
    <mergeCell ref="R25:R26"/>
    <mergeCell ref="S25:S26"/>
    <mergeCell ref="T25:T26"/>
    <mergeCell ref="U25:U26"/>
    <mergeCell ref="A27:A28"/>
    <mergeCell ref="B27:B28"/>
    <mergeCell ref="C27:C28"/>
    <mergeCell ref="D27:D28"/>
    <mergeCell ref="E27:E28"/>
    <mergeCell ref="F27:F28"/>
    <mergeCell ref="G27:G28"/>
    <mergeCell ref="H27:H28"/>
    <mergeCell ref="P27:P28"/>
    <mergeCell ref="Q27:Q28"/>
    <mergeCell ref="R27:R28"/>
    <mergeCell ref="S27:S28"/>
    <mergeCell ref="T27:T28"/>
    <mergeCell ref="U27:U28"/>
    <mergeCell ref="A29:A30"/>
    <mergeCell ref="B29:B30"/>
    <mergeCell ref="C29:C30"/>
    <mergeCell ref="D29:D30"/>
    <mergeCell ref="E29:E30"/>
    <mergeCell ref="F29:F30"/>
    <mergeCell ref="G29:G30"/>
    <mergeCell ref="H29:H30"/>
    <mergeCell ref="P29:P30"/>
    <mergeCell ref="Q29:Q30"/>
    <mergeCell ref="R29:R30"/>
    <mergeCell ref="S29:S30"/>
    <mergeCell ref="T29:T30"/>
    <mergeCell ref="U29:U30"/>
    <mergeCell ref="A31:A32"/>
    <mergeCell ref="B31:B32"/>
    <mergeCell ref="C31:C32"/>
    <mergeCell ref="D31:D32"/>
    <mergeCell ref="E31:E32"/>
    <mergeCell ref="F31:F32"/>
    <mergeCell ref="G31:G32"/>
    <mergeCell ref="H31:H32"/>
    <mergeCell ref="P31:P32"/>
    <mergeCell ref="Q31:Q32"/>
    <mergeCell ref="R31:R32"/>
    <mergeCell ref="S31:S32"/>
    <mergeCell ref="T31:T32"/>
    <mergeCell ref="U31:U32"/>
    <mergeCell ref="E5:H5"/>
    <mergeCell ref="P5:S5"/>
    <mergeCell ref="I5:K5"/>
    <mergeCell ref="N5:O5"/>
    <mergeCell ref="I8:I9"/>
    <mergeCell ref="J8:J9"/>
    <mergeCell ref="I25:I26"/>
    <mergeCell ref="J25:J26"/>
    <mergeCell ref="K8:K9"/>
    <mergeCell ref="N8:N9"/>
    <mergeCell ref="O8:O9"/>
    <mergeCell ref="I10:I11"/>
    <mergeCell ref="J10:J11"/>
    <mergeCell ref="K10:K11"/>
    <mergeCell ref="N10:N11"/>
    <mergeCell ref="O10:O11"/>
    <mergeCell ref="L8:L9"/>
    <mergeCell ref="M8:M9"/>
    <mergeCell ref="I12:I13"/>
    <mergeCell ref="J12:J13"/>
    <mergeCell ref="O12:O13"/>
    <mergeCell ref="N12:N13"/>
    <mergeCell ref="K12:K13"/>
    <mergeCell ref="L12:L13"/>
    <mergeCell ref="M12:M13"/>
    <mergeCell ref="I14:I15"/>
    <mergeCell ref="J14:J15"/>
    <mergeCell ref="K14:K15"/>
    <mergeCell ref="N14:N15"/>
    <mergeCell ref="O14:O15"/>
    <mergeCell ref="I16:I17"/>
    <mergeCell ref="J16:J17"/>
    <mergeCell ref="K16:K17"/>
    <mergeCell ref="N16:N17"/>
    <mergeCell ref="O16:O17"/>
    <mergeCell ref="L14:L15"/>
    <mergeCell ref="M14:M15"/>
    <mergeCell ref="L16:L17"/>
    <mergeCell ref="M16:M17"/>
    <mergeCell ref="I18:I19"/>
    <mergeCell ref="J18:J19"/>
    <mergeCell ref="K18:K19"/>
    <mergeCell ref="N18:N19"/>
    <mergeCell ref="O18:O19"/>
    <mergeCell ref="I20:I21"/>
    <mergeCell ref="J20:J21"/>
    <mergeCell ref="K20:K21"/>
    <mergeCell ref="N20:N21"/>
    <mergeCell ref="O20:O21"/>
    <mergeCell ref="L18:L19"/>
    <mergeCell ref="M18:M19"/>
    <mergeCell ref="L20:L21"/>
    <mergeCell ref="M20:M21"/>
    <mergeCell ref="A2:U2"/>
    <mergeCell ref="I23:I24"/>
    <mergeCell ref="J23:J24"/>
    <mergeCell ref="K23:K24"/>
    <mergeCell ref="L23:L24"/>
    <mergeCell ref="M23:M24"/>
    <mergeCell ref="N23:N24"/>
    <mergeCell ref="O23:O24"/>
    <mergeCell ref="L10:L11"/>
    <mergeCell ref="M10:M11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7"/>
  <sheetViews>
    <sheetView tabSelected="1" zoomScale="75" zoomScaleNormal="75" workbookViewId="0" topLeftCell="B1">
      <selection activeCell="Q6" sqref="Q6"/>
    </sheetView>
  </sheetViews>
  <sheetFormatPr defaultColWidth="9.00390625" defaultRowHeight="12.75"/>
  <cols>
    <col min="1" max="1" width="0" style="0" hidden="1" customWidth="1"/>
    <col min="2" max="2" width="18.25390625" style="23" customWidth="1"/>
    <col min="3" max="3" width="10.00390625" style="0" customWidth="1"/>
    <col min="4" max="4" width="9.125" style="77" customWidth="1"/>
    <col min="5" max="5" width="5.125" style="77" bestFit="1" customWidth="1"/>
    <col min="7" max="7" width="5.125" style="0" bestFit="1" customWidth="1"/>
    <col min="9" max="9" width="5.125" style="0" bestFit="1" customWidth="1"/>
    <col min="11" max="11" width="5.125" style="0" bestFit="1" customWidth="1"/>
    <col min="13" max="13" width="5.125" style="0" bestFit="1" customWidth="1"/>
    <col min="14" max="14" width="16.25390625" style="0" bestFit="1" customWidth="1"/>
  </cols>
  <sheetData>
    <row r="2" spans="1:18" ht="18">
      <c r="A2" s="109" t="s">
        <v>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55"/>
      <c r="P2" s="55"/>
      <c r="Q2" s="55"/>
      <c r="R2" s="55"/>
    </row>
    <row r="3" spans="2:13" ht="16.5" thickBot="1">
      <c r="B3" s="6"/>
      <c r="C3" s="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s="1" customFormat="1" ht="12.75">
      <c r="B4" s="94" t="s">
        <v>2</v>
      </c>
      <c r="C4" s="84" t="s">
        <v>3</v>
      </c>
      <c r="D4" s="135" t="s">
        <v>53</v>
      </c>
      <c r="E4" s="84" t="s">
        <v>4</v>
      </c>
      <c r="F4" s="132" t="s">
        <v>54</v>
      </c>
      <c r="G4" s="84" t="s">
        <v>4</v>
      </c>
      <c r="H4" s="132" t="s">
        <v>55</v>
      </c>
      <c r="I4" s="84" t="s">
        <v>4</v>
      </c>
      <c r="J4" s="132" t="s">
        <v>56</v>
      </c>
      <c r="K4" s="84" t="s">
        <v>4</v>
      </c>
      <c r="L4" s="132" t="s">
        <v>52</v>
      </c>
      <c r="M4" s="84" t="s">
        <v>4</v>
      </c>
    </row>
    <row r="5" spans="2:13" s="1" customFormat="1" ht="12.75">
      <c r="B5" s="94"/>
      <c r="C5" s="85"/>
      <c r="D5" s="136"/>
      <c r="E5" s="85"/>
      <c r="F5" s="133"/>
      <c r="G5" s="85"/>
      <c r="H5" s="133"/>
      <c r="I5" s="85"/>
      <c r="J5" s="133"/>
      <c r="K5" s="85"/>
      <c r="L5" s="133"/>
      <c r="M5" s="85"/>
    </row>
    <row r="6" spans="2:13" s="1" customFormat="1" ht="82.5" customHeight="1" thickBot="1">
      <c r="B6" s="95"/>
      <c r="C6" s="80"/>
      <c r="D6" s="137"/>
      <c r="E6" s="80"/>
      <c r="F6" s="134"/>
      <c r="G6" s="80"/>
      <c r="H6" s="134"/>
      <c r="I6" s="80"/>
      <c r="J6" s="134"/>
      <c r="K6" s="80"/>
      <c r="L6" s="134"/>
      <c r="M6" s="80"/>
    </row>
    <row r="7" spans="2:13" s="1" customFormat="1" ht="12.75">
      <c r="B7" s="102" t="s">
        <v>57</v>
      </c>
      <c r="C7" s="103" t="s">
        <v>58</v>
      </c>
      <c r="D7" s="90">
        <f>Лист1!K7</f>
        <v>0.05671296296296292</v>
      </c>
      <c r="E7" s="89">
        <v>10</v>
      </c>
      <c r="F7" s="90">
        <f>Лист2!K7</f>
        <v>0.004780092592592607</v>
      </c>
      <c r="G7" s="89">
        <v>8</v>
      </c>
      <c r="H7" s="90">
        <f>Лист3!X7</f>
        <v>0.015902777777777655</v>
      </c>
      <c r="I7" s="89">
        <v>8</v>
      </c>
      <c r="J7" s="90">
        <f>Лист4!U8</f>
        <v>0.006145833333333327</v>
      </c>
      <c r="K7" s="89">
        <v>4</v>
      </c>
      <c r="L7" s="90">
        <f>D7+F7+H7+J7</f>
        <v>0.08354166666666651</v>
      </c>
      <c r="M7" s="89">
        <v>8</v>
      </c>
    </row>
    <row r="8" spans="2:14" ht="12.75">
      <c r="B8" s="105"/>
      <c r="C8" s="106"/>
      <c r="D8" s="107"/>
      <c r="E8" s="101"/>
      <c r="F8" s="107"/>
      <c r="G8" s="101"/>
      <c r="H8" s="107"/>
      <c r="I8" s="101"/>
      <c r="J8" s="107"/>
      <c r="K8" s="101"/>
      <c r="L8" s="107"/>
      <c r="M8" s="101"/>
      <c r="N8" s="83"/>
    </row>
    <row r="9" spans="2:13" ht="12.75">
      <c r="B9" s="105"/>
      <c r="C9" s="106"/>
      <c r="D9" s="107"/>
      <c r="E9" s="101"/>
      <c r="F9" s="107"/>
      <c r="G9" s="101"/>
      <c r="H9" s="107"/>
      <c r="I9" s="101"/>
      <c r="J9" s="107"/>
      <c r="K9" s="101"/>
      <c r="L9" s="107"/>
      <c r="M9" s="101"/>
    </row>
    <row r="10" spans="2:13" s="1" customFormat="1" ht="13.5" thickBot="1">
      <c r="B10" s="115"/>
      <c r="C10" s="114"/>
      <c r="D10" s="113"/>
      <c r="E10" s="119"/>
      <c r="F10" s="113"/>
      <c r="G10" s="119"/>
      <c r="H10" s="113"/>
      <c r="I10" s="119"/>
      <c r="J10" s="113"/>
      <c r="K10" s="119"/>
      <c r="L10" s="113"/>
      <c r="M10" s="119"/>
    </row>
    <row r="11" spans="2:13" s="1" customFormat="1" ht="12.75">
      <c r="B11" s="102" t="s">
        <v>59</v>
      </c>
      <c r="C11" s="103" t="s">
        <v>60</v>
      </c>
      <c r="D11" s="90">
        <f>Лист1!K11</f>
        <v>0.027141203703703647</v>
      </c>
      <c r="E11" s="89">
        <v>1</v>
      </c>
      <c r="F11" s="90">
        <f>Лист2!K11</f>
        <v>0.0010995370370370239</v>
      </c>
      <c r="G11" s="89">
        <v>1</v>
      </c>
      <c r="H11" s="90">
        <f>Лист3!X9</f>
        <v>0.011099537037036894</v>
      </c>
      <c r="I11" s="89">
        <v>1</v>
      </c>
      <c r="J11" s="90">
        <f>Лист4!U10</f>
        <v>0.006018518518518571</v>
      </c>
      <c r="K11" s="89">
        <v>2</v>
      </c>
      <c r="L11" s="90">
        <f>D11+F11+H11+J11</f>
        <v>0.04535879629629613</v>
      </c>
      <c r="M11" s="89">
        <v>1</v>
      </c>
    </row>
    <row r="12" spans="2:13" s="1" customFormat="1" ht="12.75">
      <c r="B12" s="105"/>
      <c r="C12" s="106"/>
      <c r="D12" s="107"/>
      <c r="E12" s="101"/>
      <c r="F12" s="107"/>
      <c r="G12" s="101"/>
      <c r="H12" s="107"/>
      <c r="I12" s="101"/>
      <c r="J12" s="107"/>
      <c r="K12" s="101"/>
      <c r="L12" s="107"/>
      <c r="M12" s="101"/>
    </row>
    <row r="13" spans="2:13" s="1" customFormat="1" ht="12.75">
      <c r="B13" s="105"/>
      <c r="C13" s="106"/>
      <c r="D13" s="107"/>
      <c r="E13" s="101"/>
      <c r="F13" s="107"/>
      <c r="G13" s="101"/>
      <c r="H13" s="107"/>
      <c r="I13" s="101"/>
      <c r="J13" s="107"/>
      <c r="K13" s="101"/>
      <c r="L13" s="107"/>
      <c r="M13" s="101"/>
    </row>
    <row r="14" spans="2:13" ht="13.5" thickBot="1">
      <c r="B14" s="115"/>
      <c r="C14" s="114"/>
      <c r="D14" s="113"/>
      <c r="E14" s="119"/>
      <c r="F14" s="113"/>
      <c r="G14" s="119"/>
      <c r="H14" s="113"/>
      <c r="I14" s="119"/>
      <c r="J14" s="113"/>
      <c r="K14" s="119"/>
      <c r="L14" s="113"/>
      <c r="M14" s="119"/>
    </row>
    <row r="15" spans="2:13" ht="12.75">
      <c r="B15" s="102" t="s">
        <v>61</v>
      </c>
      <c r="C15" s="103" t="s">
        <v>62</v>
      </c>
      <c r="D15" s="90">
        <f>Лист1!K15</f>
        <v>0.04886574074074073</v>
      </c>
      <c r="E15" s="89">
        <v>7</v>
      </c>
      <c r="F15" s="90">
        <f>Лист2!K15</f>
        <v>0.004351851851851836</v>
      </c>
      <c r="G15" s="89">
        <v>7</v>
      </c>
      <c r="H15" s="90">
        <f>Лист3!X11</f>
        <v>0.017175925925925883</v>
      </c>
      <c r="I15" s="89">
        <v>9</v>
      </c>
      <c r="J15" s="90">
        <f>Лист4!U12</f>
        <v>0.011377314814814818</v>
      </c>
      <c r="K15" s="89">
        <v>10</v>
      </c>
      <c r="L15" s="90">
        <f>D15+F15+H15+J15</f>
        <v>0.08177083333333326</v>
      </c>
      <c r="M15" s="89">
        <v>9</v>
      </c>
    </row>
    <row r="16" spans="2:13" ht="12.75">
      <c r="B16" s="105"/>
      <c r="C16" s="106"/>
      <c r="D16" s="107"/>
      <c r="E16" s="101"/>
      <c r="F16" s="107"/>
      <c r="G16" s="101"/>
      <c r="H16" s="107"/>
      <c r="I16" s="101"/>
      <c r="J16" s="107"/>
      <c r="K16" s="101"/>
      <c r="L16" s="107"/>
      <c r="M16" s="101"/>
    </row>
    <row r="17" spans="2:13" ht="12.75">
      <c r="B17" s="105"/>
      <c r="C17" s="106"/>
      <c r="D17" s="107"/>
      <c r="E17" s="101"/>
      <c r="F17" s="107"/>
      <c r="G17" s="101"/>
      <c r="H17" s="107"/>
      <c r="I17" s="101"/>
      <c r="J17" s="107"/>
      <c r="K17" s="101"/>
      <c r="L17" s="107"/>
      <c r="M17" s="101"/>
    </row>
    <row r="18" spans="2:13" ht="13.5" thickBot="1">
      <c r="B18" s="115"/>
      <c r="C18" s="114"/>
      <c r="D18" s="113"/>
      <c r="E18" s="119"/>
      <c r="F18" s="113"/>
      <c r="G18" s="119"/>
      <c r="H18" s="113"/>
      <c r="I18" s="119"/>
      <c r="J18" s="113"/>
      <c r="K18" s="119"/>
      <c r="L18" s="113"/>
      <c r="M18" s="119"/>
    </row>
    <row r="19" spans="2:13" ht="12.75">
      <c r="B19" s="102" t="s">
        <v>63</v>
      </c>
      <c r="C19" s="103" t="s">
        <v>62</v>
      </c>
      <c r="D19" s="90">
        <f>Лист1!K19</f>
        <v>0.03392361111111106</v>
      </c>
      <c r="E19" s="89">
        <v>4</v>
      </c>
      <c r="F19" s="90">
        <f>Лист2!K19</f>
        <v>0.0017129629629629162</v>
      </c>
      <c r="G19" s="89">
        <v>3</v>
      </c>
      <c r="H19" s="90">
        <f>Лист3!X13</f>
        <v>0.015277777777777623</v>
      </c>
      <c r="I19" s="89">
        <v>7</v>
      </c>
      <c r="J19" s="90">
        <f>Лист4!U14</f>
        <v>0.010127314814814723</v>
      </c>
      <c r="K19" s="89">
        <v>9</v>
      </c>
      <c r="L19" s="90">
        <f>D19+F19+H19+J19</f>
        <v>0.06104166666666632</v>
      </c>
      <c r="M19" s="89">
        <v>5</v>
      </c>
    </row>
    <row r="20" spans="2:13" ht="12.75">
      <c r="B20" s="105"/>
      <c r="C20" s="106"/>
      <c r="D20" s="107"/>
      <c r="E20" s="101"/>
      <c r="F20" s="107"/>
      <c r="G20" s="101"/>
      <c r="H20" s="107"/>
      <c r="I20" s="101"/>
      <c r="J20" s="107"/>
      <c r="K20" s="101"/>
      <c r="L20" s="107"/>
      <c r="M20" s="101"/>
    </row>
    <row r="21" spans="2:13" ht="12.75">
      <c r="B21" s="105"/>
      <c r="C21" s="106"/>
      <c r="D21" s="107"/>
      <c r="E21" s="101"/>
      <c r="F21" s="107"/>
      <c r="G21" s="101"/>
      <c r="H21" s="107"/>
      <c r="I21" s="101"/>
      <c r="J21" s="107"/>
      <c r="K21" s="101"/>
      <c r="L21" s="107"/>
      <c r="M21" s="101"/>
    </row>
    <row r="22" spans="2:13" ht="13.5" thickBot="1">
      <c r="B22" s="115"/>
      <c r="C22" s="114"/>
      <c r="D22" s="113"/>
      <c r="E22" s="119"/>
      <c r="F22" s="113"/>
      <c r="G22" s="119"/>
      <c r="H22" s="113"/>
      <c r="I22" s="119"/>
      <c r="J22" s="113"/>
      <c r="K22" s="119"/>
      <c r="L22" s="113"/>
      <c r="M22" s="119"/>
    </row>
    <row r="23" spans="2:13" ht="12.75">
      <c r="B23" s="102" t="s">
        <v>64</v>
      </c>
      <c r="C23" s="103" t="s">
        <v>62</v>
      </c>
      <c r="D23" s="90">
        <f>Лист1!K23</f>
        <v>0.03101851851851855</v>
      </c>
      <c r="E23" s="89">
        <v>3</v>
      </c>
      <c r="F23" s="90">
        <f>Лист2!K23</f>
        <v>0.006180555555555593</v>
      </c>
      <c r="G23" s="89">
        <v>10</v>
      </c>
      <c r="H23" s="90">
        <f>Лист3!X15</f>
        <v>0.01371527777777772</v>
      </c>
      <c r="I23" s="89">
        <v>5</v>
      </c>
      <c r="J23" s="90">
        <f>Лист4!U16</f>
        <v>0.008217592592592676</v>
      </c>
      <c r="K23" s="89">
        <v>7</v>
      </c>
      <c r="L23" s="90">
        <f>D23+F23+H23+J23</f>
        <v>0.05913194444444454</v>
      </c>
      <c r="M23" s="89">
        <v>7</v>
      </c>
    </row>
    <row r="24" spans="2:13" ht="12.75">
      <c r="B24" s="105"/>
      <c r="C24" s="106"/>
      <c r="D24" s="107"/>
      <c r="E24" s="101"/>
      <c r="F24" s="107"/>
      <c r="G24" s="101"/>
      <c r="H24" s="107"/>
      <c r="I24" s="101"/>
      <c r="J24" s="107"/>
      <c r="K24" s="101"/>
      <c r="L24" s="107"/>
      <c r="M24" s="101"/>
    </row>
    <row r="25" spans="2:13" ht="12.75">
      <c r="B25" s="105"/>
      <c r="C25" s="106"/>
      <c r="D25" s="107"/>
      <c r="E25" s="101"/>
      <c r="F25" s="107"/>
      <c r="G25" s="101"/>
      <c r="H25" s="107"/>
      <c r="I25" s="101"/>
      <c r="J25" s="107"/>
      <c r="K25" s="101"/>
      <c r="L25" s="107"/>
      <c r="M25" s="101"/>
    </row>
    <row r="26" spans="2:13" ht="13.5" thickBot="1">
      <c r="B26" s="115"/>
      <c r="C26" s="114"/>
      <c r="D26" s="113"/>
      <c r="E26" s="119"/>
      <c r="F26" s="113"/>
      <c r="G26" s="119"/>
      <c r="H26" s="113"/>
      <c r="I26" s="119"/>
      <c r="J26" s="113"/>
      <c r="K26" s="119"/>
      <c r="L26" s="113"/>
      <c r="M26" s="119"/>
    </row>
    <row r="27" spans="2:13" ht="12.75">
      <c r="B27" s="102" t="s">
        <v>65</v>
      </c>
      <c r="C27" s="103" t="s">
        <v>66</v>
      </c>
      <c r="D27" s="90">
        <f>Лист1!K29</f>
        <v>0.05027777777777773</v>
      </c>
      <c r="E27" s="89">
        <v>8</v>
      </c>
      <c r="F27" s="90">
        <f>Лист2!K29</f>
        <v>0.0013657407407406952</v>
      </c>
      <c r="G27" s="89">
        <v>2</v>
      </c>
      <c r="H27" s="90">
        <f>Лист3!X17</f>
        <v>0.011805555555555552</v>
      </c>
      <c r="I27" s="89">
        <v>2</v>
      </c>
      <c r="J27" s="90">
        <f>Лист4!U18</f>
        <v>0.006053240740740791</v>
      </c>
      <c r="K27" s="89">
        <v>3</v>
      </c>
      <c r="L27" s="90">
        <f>D27+F27+H27+J27</f>
        <v>0.06950231481481477</v>
      </c>
      <c r="M27" s="89">
        <v>3</v>
      </c>
    </row>
    <row r="28" spans="2:13" ht="12.75">
      <c r="B28" s="105"/>
      <c r="C28" s="106"/>
      <c r="D28" s="107"/>
      <c r="E28" s="101"/>
      <c r="F28" s="107"/>
      <c r="G28" s="101"/>
      <c r="H28" s="107"/>
      <c r="I28" s="101"/>
      <c r="J28" s="107"/>
      <c r="K28" s="101"/>
      <c r="L28" s="107"/>
      <c r="M28" s="101"/>
    </row>
    <row r="29" spans="2:13" ht="12.75">
      <c r="B29" s="105"/>
      <c r="C29" s="106"/>
      <c r="D29" s="107"/>
      <c r="E29" s="101"/>
      <c r="F29" s="107"/>
      <c r="G29" s="101"/>
      <c r="H29" s="107"/>
      <c r="I29" s="101"/>
      <c r="J29" s="107"/>
      <c r="K29" s="101"/>
      <c r="L29" s="107"/>
      <c r="M29" s="101"/>
    </row>
    <row r="30" spans="2:13" ht="13.5" thickBot="1">
      <c r="B30" s="115"/>
      <c r="C30" s="114"/>
      <c r="D30" s="113"/>
      <c r="E30" s="119"/>
      <c r="F30" s="113"/>
      <c r="G30" s="119"/>
      <c r="H30" s="113"/>
      <c r="I30" s="119"/>
      <c r="J30" s="113"/>
      <c r="K30" s="119"/>
      <c r="L30" s="113"/>
      <c r="M30" s="119"/>
    </row>
    <row r="31" spans="2:13" ht="15" customHeight="1">
      <c r="B31" s="102" t="s">
        <v>67</v>
      </c>
      <c r="C31" s="103" t="s">
        <v>66</v>
      </c>
      <c r="D31" s="90">
        <f>Лист1!K33</f>
        <v>0.04843750000000005</v>
      </c>
      <c r="E31" s="89">
        <v>6</v>
      </c>
      <c r="F31" s="90">
        <f>Лист2!K33</f>
        <v>0.005046296296296281</v>
      </c>
      <c r="G31" s="89">
        <v>9</v>
      </c>
      <c r="H31" s="90">
        <f>Лист3!X19</f>
        <v>0.013379629629629661</v>
      </c>
      <c r="I31" s="89">
        <v>4</v>
      </c>
      <c r="J31" s="90">
        <f>Лист4!U20</f>
        <v>0.006562500000000007</v>
      </c>
      <c r="K31" s="89">
        <v>5</v>
      </c>
      <c r="L31" s="90">
        <f>D31+F31+H31+J31</f>
        <v>0.073425925925926</v>
      </c>
      <c r="M31" s="89">
        <v>6</v>
      </c>
    </row>
    <row r="32" spans="2:13" ht="12.75">
      <c r="B32" s="105"/>
      <c r="C32" s="106"/>
      <c r="D32" s="107"/>
      <c r="E32" s="101"/>
      <c r="F32" s="107"/>
      <c r="G32" s="101"/>
      <c r="H32" s="107"/>
      <c r="I32" s="101"/>
      <c r="J32" s="107"/>
      <c r="K32" s="101"/>
      <c r="L32" s="107"/>
      <c r="M32" s="101"/>
    </row>
    <row r="33" spans="2:13" ht="12.75">
      <c r="B33" s="105"/>
      <c r="C33" s="106"/>
      <c r="D33" s="107"/>
      <c r="E33" s="101"/>
      <c r="F33" s="107"/>
      <c r="G33" s="101"/>
      <c r="H33" s="107"/>
      <c r="I33" s="101"/>
      <c r="J33" s="107"/>
      <c r="K33" s="101"/>
      <c r="L33" s="107"/>
      <c r="M33" s="101"/>
    </row>
    <row r="34" spans="2:13" ht="13.5" thickBot="1">
      <c r="B34" s="115"/>
      <c r="C34" s="114"/>
      <c r="D34" s="113"/>
      <c r="E34" s="119"/>
      <c r="F34" s="113"/>
      <c r="G34" s="119"/>
      <c r="H34" s="113"/>
      <c r="I34" s="119"/>
      <c r="J34" s="113"/>
      <c r="K34" s="119"/>
      <c r="L34" s="113"/>
      <c r="M34" s="119"/>
    </row>
    <row r="35" spans="2:13" ht="15" customHeight="1">
      <c r="B35" s="102" t="s">
        <v>68</v>
      </c>
      <c r="C35" s="103" t="s">
        <v>60</v>
      </c>
      <c r="D35" s="90">
        <f>Лист1!K37</f>
        <v>0.05244212962962966</v>
      </c>
      <c r="E35" s="89">
        <v>9</v>
      </c>
      <c r="F35" s="90">
        <f>Лист2!K37</f>
        <v>0.0032638888888889047</v>
      </c>
      <c r="G35" s="89">
        <v>6</v>
      </c>
      <c r="H35" s="90">
        <v>1.0009375</v>
      </c>
      <c r="I35" s="89">
        <v>10</v>
      </c>
      <c r="J35" s="90">
        <f>Лист4!U23</f>
        <v>0.008888888888888821</v>
      </c>
      <c r="K35" s="89">
        <v>8</v>
      </c>
      <c r="L35" s="90">
        <f>D35+F35+H35+J35</f>
        <v>1.0655324074074073</v>
      </c>
      <c r="M35" s="89">
        <v>9</v>
      </c>
    </row>
    <row r="36" spans="2:13" ht="12.75" customHeight="1">
      <c r="B36" s="105"/>
      <c r="C36" s="106"/>
      <c r="D36" s="107"/>
      <c r="E36" s="101"/>
      <c r="F36" s="107"/>
      <c r="G36" s="101"/>
      <c r="H36" s="107"/>
      <c r="I36" s="101"/>
      <c r="J36" s="107"/>
      <c r="K36" s="101"/>
      <c r="L36" s="107"/>
      <c r="M36" s="101"/>
    </row>
    <row r="37" spans="2:13" ht="12.75" customHeight="1">
      <c r="B37" s="105"/>
      <c r="C37" s="106"/>
      <c r="D37" s="107"/>
      <c r="E37" s="101"/>
      <c r="F37" s="107"/>
      <c r="G37" s="101"/>
      <c r="H37" s="107" t="s">
        <v>75</v>
      </c>
      <c r="I37" s="101"/>
      <c r="J37" s="107"/>
      <c r="K37" s="101"/>
      <c r="L37" s="107"/>
      <c r="M37" s="101"/>
    </row>
    <row r="38" spans="2:13" ht="13.5" customHeight="1" thickBot="1">
      <c r="B38" s="115"/>
      <c r="C38" s="114"/>
      <c r="D38" s="113"/>
      <c r="E38" s="119"/>
      <c r="F38" s="113"/>
      <c r="G38" s="119"/>
      <c r="H38" s="113"/>
      <c r="I38" s="119"/>
      <c r="J38" s="113"/>
      <c r="K38" s="119"/>
      <c r="L38" s="113"/>
      <c r="M38" s="119"/>
    </row>
    <row r="39" spans="2:13" ht="15" customHeight="1">
      <c r="B39" s="102" t="s">
        <v>69</v>
      </c>
      <c r="C39" s="103" t="s">
        <v>69</v>
      </c>
      <c r="D39" s="90">
        <f>Лист1!K41</f>
        <v>0.02962962962962964</v>
      </c>
      <c r="E39" s="89">
        <v>2</v>
      </c>
      <c r="F39" s="90">
        <f>Лист2!K41</f>
        <v>0.002453703703703683</v>
      </c>
      <c r="G39" s="89">
        <v>4</v>
      </c>
      <c r="H39" s="90">
        <f>Лист3!X23</f>
        <v>0.011886574074074091</v>
      </c>
      <c r="I39" s="89">
        <v>3</v>
      </c>
      <c r="J39" s="90">
        <f>Лист4!U25</f>
        <v>0.006562499999999948</v>
      </c>
      <c r="K39" s="89">
        <v>5</v>
      </c>
      <c r="L39" s="90">
        <f>D39+F39+H39+J39</f>
        <v>0.050532407407407366</v>
      </c>
      <c r="M39" s="89">
        <v>2</v>
      </c>
    </row>
    <row r="40" spans="2:13" ht="12.75">
      <c r="B40" s="105"/>
      <c r="C40" s="106"/>
      <c r="D40" s="107"/>
      <c r="E40" s="101"/>
      <c r="F40" s="107"/>
      <c r="G40" s="101"/>
      <c r="H40" s="107"/>
      <c r="I40" s="101"/>
      <c r="J40" s="107"/>
      <c r="K40" s="101"/>
      <c r="L40" s="107"/>
      <c r="M40" s="101"/>
    </row>
    <row r="41" spans="2:13" ht="12.75">
      <c r="B41" s="105"/>
      <c r="C41" s="106"/>
      <c r="D41" s="107"/>
      <c r="E41" s="101"/>
      <c r="F41" s="107"/>
      <c r="G41" s="101"/>
      <c r="H41" s="107"/>
      <c r="I41" s="101"/>
      <c r="J41" s="107"/>
      <c r="K41" s="101"/>
      <c r="L41" s="107"/>
      <c r="M41" s="101"/>
    </row>
    <row r="42" spans="2:13" ht="13.5" thickBot="1">
      <c r="B42" s="115"/>
      <c r="C42" s="114"/>
      <c r="D42" s="113"/>
      <c r="E42" s="119"/>
      <c r="F42" s="113"/>
      <c r="G42" s="119"/>
      <c r="H42" s="113"/>
      <c r="I42" s="119"/>
      <c r="J42" s="113"/>
      <c r="K42" s="119"/>
      <c r="L42" s="113"/>
      <c r="M42" s="119"/>
    </row>
    <row r="43" spans="2:13" ht="15" customHeight="1">
      <c r="B43" s="102" t="s">
        <v>70</v>
      </c>
      <c r="C43" s="116" t="s">
        <v>70</v>
      </c>
      <c r="D43" s="90">
        <f>Лист1!K45</f>
        <v>0.04261574074074079</v>
      </c>
      <c r="E43" s="89">
        <v>5</v>
      </c>
      <c r="F43" s="90">
        <f>Лист2!K45</f>
        <v>0.0024652777777777217</v>
      </c>
      <c r="G43" s="89">
        <v>5</v>
      </c>
      <c r="H43" s="90">
        <f>Лист3!X26</f>
        <v>0.014155092592592625</v>
      </c>
      <c r="I43" s="89">
        <v>6</v>
      </c>
      <c r="J43" s="90">
        <f>Лист4!U27</f>
        <v>0.0044328703703703795</v>
      </c>
      <c r="K43" s="89">
        <v>1</v>
      </c>
      <c r="L43" s="90">
        <f>D43+F43+H43+J43</f>
        <v>0.0636689814814815</v>
      </c>
      <c r="M43" s="89">
        <v>4</v>
      </c>
    </row>
    <row r="44" spans="2:13" ht="12.75">
      <c r="B44" s="105"/>
      <c r="C44" s="117"/>
      <c r="D44" s="107"/>
      <c r="E44" s="101"/>
      <c r="F44" s="107"/>
      <c r="G44" s="101"/>
      <c r="H44" s="107"/>
      <c r="I44" s="101"/>
      <c r="J44" s="107"/>
      <c r="K44" s="101"/>
      <c r="L44" s="107"/>
      <c r="M44" s="101"/>
    </row>
    <row r="45" spans="2:13" ht="12.75">
      <c r="B45" s="105"/>
      <c r="C45" s="117"/>
      <c r="D45" s="107"/>
      <c r="E45" s="101"/>
      <c r="F45" s="107"/>
      <c r="G45" s="101"/>
      <c r="H45" s="107"/>
      <c r="I45" s="101"/>
      <c r="J45" s="107"/>
      <c r="K45" s="101"/>
      <c r="L45" s="107"/>
      <c r="M45" s="101"/>
    </row>
    <row r="46" spans="2:13" ht="13.5" thickBot="1">
      <c r="B46" s="115"/>
      <c r="C46" s="118"/>
      <c r="D46" s="113"/>
      <c r="E46" s="119"/>
      <c r="F46" s="113"/>
      <c r="G46" s="119"/>
      <c r="H46" s="113"/>
      <c r="I46" s="119"/>
      <c r="J46" s="113"/>
      <c r="K46" s="119"/>
      <c r="L46" s="113"/>
      <c r="M46" s="119"/>
    </row>
    <row r="47" spans="2:13" ht="15" customHeight="1">
      <c r="B47" s="102" t="s">
        <v>74</v>
      </c>
      <c r="C47" s="116" t="s">
        <v>60</v>
      </c>
      <c r="D47" s="90">
        <f>Лист1!K49</f>
        <v>0.04745370370370368</v>
      </c>
      <c r="E47" s="89"/>
      <c r="F47" s="90">
        <f>Лист2!K49</f>
        <v>0.002349537037037111</v>
      </c>
      <c r="G47" s="89"/>
      <c r="H47" s="90">
        <f>Лист3!X28</f>
        <v>0.011631944444444394</v>
      </c>
      <c r="I47" s="89"/>
      <c r="J47" s="90">
        <f>Лист4!U29</f>
        <v>0.005763888888888883</v>
      </c>
      <c r="K47" s="89"/>
      <c r="L47" s="90">
        <f>D47+F47+H47+J47</f>
        <v>0.06719907407407406</v>
      </c>
      <c r="M47" s="89"/>
    </row>
    <row r="48" spans="2:13" s="1" customFormat="1" ht="12.75">
      <c r="B48" s="105"/>
      <c r="C48" s="117"/>
      <c r="D48" s="107"/>
      <c r="E48" s="101"/>
      <c r="F48" s="107"/>
      <c r="G48" s="101"/>
      <c r="H48" s="107"/>
      <c r="I48" s="101"/>
      <c r="J48" s="107"/>
      <c r="K48" s="101"/>
      <c r="L48" s="107"/>
      <c r="M48" s="101"/>
    </row>
    <row r="49" spans="2:13" s="1" customFormat="1" ht="12.75">
      <c r="B49" s="105"/>
      <c r="C49" s="117"/>
      <c r="D49" s="107"/>
      <c r="E49" s="101"/>
      <c r="F49" s="107"/>
      <c r="G49" s="101"/>
      <c r="H49" s="107"/>
      <c r="I49" s="101"/>
      <c r="J49" s="107"/>
      <c r="K49" s="101"/>
      <c r="L49" s="107"/>
      <c r="M49" s="101"/>
    </row>
    <row r="50" spans="2:13" s="1" customFormat="1" ht="13.5" thickBot="1">
      <c r="B50" s="115"/>
      <c r="C50" s="118"/>
      <c r="D50" s="113"/>
      <c r="E50" s="119"/>
      <c r="F50" s="113"/>
      <c r="G50" s="119"/>
      <c r="H50" s="113"/>
      <c r="I50" s="119"/>
      <c r="J50" s="113"/>
      <c r="K50" s="119"/>
      <c r="L50" s="113"/>
      <c r="M50" s="119"/>
    </row>
    <row r="51" spans="2:13" ht="15">
      <c r="B51" s="22"/>
      <c r="C51" s="10"/>
      <c r="D51" s="11"/>
      <c r="E51" s="11"/>
      <c r="F51" s="10"/>
      <c r="G51" s="10"/>
      <c r="H51" s="10"/>
      <c r="I51" s="10"/>
      <c r="J51" s="10"/>
      <c r="K51" s="78"/>
      <c r="L51" s="10"/>
      <c r="M51" s="10"/>
    </row>
    <row r="52" spans="2:13" ht="15">
      <c r="B52" s="22"/>
      <c r="C52" s="10"/>
      <c r="D52" s="11"/>
      <c r="E52" s="11"/>
      <c r="F52" s="10"/>
      <c r="G52" s="10"/>
      <c r="H52" s="10"/>
      <c r="I52" s="10"/>
      <c r="J52" s="10"/>
      <c r="K52" s="78"/>
      <c r="L52" s="10"/>
      <c r="M52" s="10"/>
    </row>
    <row r="53" spans="2:13" ht="15">
      <c r="B53" s="22"/>
      <c r="C53" s="10"/>
      <c r="D53" s="11"/>
      <c r="E53" s="11"/>
      <c r="F53" s="10"/>
      <c r="G53" s="10"/>
      <c r="H53" s="10"/>
      <c r="I53" s="10"/>
      <c r="J53" s="10"/>
      <c r="K53" s="78"/>
      <c r="L53" s="10"/>
      <c r="M53" s="10"/>
    </row>
    <row r="54" spans="2:13" ht="15">
      <c r="B54" s="22"/>
      <c r="C54" s="10"/>
      <c r="D54" s="11"/>
      <c r="E54" s="11"/>
      <c r="F54" s="10"/>
      <c r="G54" s="10"/>
      <c r="H54" s="10"/>
      <c r="I54" s="10"/>
      <c r="J54" s="10"/>
      <c r="K54" s="78"/>
      <c r="L54" s="10"/>
      <c r="M54" s="10"/>
    </row>
    <row r="55" spans="2:13" ht="15">
      <c r="B55" s="22"/>
      <c r="C55" s="10"/>
      <c r="D55" s="11"/>
      <c r="E55" s="11"/>
      <c r="F55" s="10"/>
      <c r="G55" s="10"/>
      <c r="H55" s="10"/>
      <c r="I55" s="10"/>
      <c r="J55" s="10"/>
      <c r="K55" s="78"/>
      <c r="L55" s="10"/>
      <c r="M55" s="10"/>
    </row>
    <row r="56" spans="2:13" ht="15">
      <c r="B56" s="22"/>
      <c r="C56" s="10"/>
      <c r="D56" s="11"/>
      <c r="E56" s="11"/>
      <c r="F56" s="10"/>
      <c r="G56" s="10"/>
      <c r="H56" s="10"/>
      <c r="I56" s="10"/>
      <c r="J56" s="10"/>
      <c r="K56" s="78"/>
      <c r="L56" s="10"/>
      <c r="M56" s="10"/>
    </row>
    <row r="57" spans="2:13" ht="15">
      <c r="B57" s="22"/>
      <c r="C57" s="10"/>
      <c r="D57" s="11"/>
      <c r="E57" s="11"/>
      <c r="F57" s="10"/>
      <c r="G57" s="10"/>
      <c r="H57" s="10"/>
      <c r="I57" s="10"/>
      <c r="J57" s="10"/>
      <c r="K57" s="78"/>
      <c r="L57" s="10"/>
      <c r="M57" s="10"/>
    </row>
    <row r="58" spans="2:13" ht="15">
      <c r="B58" s="22"/>
      <c r="C58" s="10"/>
      <c r="D58" s="11"/>
      <c r="E58" s="11"/>
      <c r="F58" s="10"/>
      <c r="G58" s="10"/>
      <c r="H58" s="10"/>
      <c r="I58" s="10"/>
      <c r="J58" s="10"/>
      <c r="K58" s="78"/>
      <c r="L58" s="10"/>
      <c r="M58" s="10"/>
    </row>
    <row r="59" spans="2:13" ht="15">
      <c r="B59" s="22"/>
      <c r="C59" s="10"/>
      <c r="D59" s="11"/>
      <c r="E59" s="11"/>
      <c r="F59" s="10"/>
      <c r="G59" s="10"/>
      <c r="H59" s="10"/>
      <c r="I59" s="10"/>
      <c r="J59" s="10"/>
      <c r="K59" s="78"/>
      <c r="L59" s="10"/>
      <c r="M59" s="10"/>
    </row>
    <row r="60" spans="2:13" ht="15">
      <c r="B60" s="22"/>
      <c r="C60" s="10"/>
      <c r="D60" s="11"/>
      <c r="E60" s="11"/>
      <c r="F60" s="10"/>
      <c r="G60" s="10"/>
      <c r="H60" s="10"/>
      <c r="I60" s="10"/>
      <c r="J60" s="10"/>
      <c r="K60" s="78"/>
      <c r="L60" s="10"/>
      <c r="M60" s="10"/>
    </row>
    <row r="61" spans="2:13" ht="15">
      <c r="B61" s="22"/>
      <c r="C61" s="10"/>
      <c r="D61" s="11"/>
      <c r="E61" s="11"/>
      <c r="F61" s="10"/>
      <c r="G61" s="10"/>
      <c r="H61" s="10"/>
      <c r="I61" s="10"/>
      <c r="J61" s="10"/>
      <c r="K61" s="78"/>
      <c r="L61" s="10"/>
      <c r="M61" s="10"/>
    </row>
    <row r="62" spans="2:13" ht="15">
      <c r="B62" s="22"/>
      <c r="C62" s="10"/>
      <c r="D62" s="11"/>
      <c r="E62" s="11"/>
      <c r="F62" s="10"/>
      <c r="G62" s="10"/>
      <c r="H62" s="10"/>
      <c r="I62" s="10"/>
      <c r="J62" s="10"/>
      <c r="K62" s="78"/>
      <c r="L62" s="10"/>
      <c r="M62" s="10"/>
    </row>
    <row r="63" spans="2:13" ht="12.75">
      <c r="B63" s="20"/>
      <c r="C63" s="5"/>
      <c r="D63" s="76"/>
      <c r="E63" s="76"/>
      <c r="F63" s="5"/>
      <c r="G63" s="5"/>
      <c r="H63" s="5"/>
      <c r="I63" s="5"/>
      <c r="J63" s="5"/>
      <c r="K63" s="79"/>
      <c r="L63" s="5"/>
      <c r="M63" s="5"/>
    </row>
    <row r="64" ht="12.75">
      <c r="K64" s="1"/>
    </row>
    <row r="65" ht="12.75">
      <c r="K65" s="1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ht="12.75">
      <c r="K72" s="1"/>
    </row>
    <row r="73" ht="12.75">
      <c r="K73" s="1"/>
    </row>
    <row r="74" ht="12.75">
      <c r="K74" s="1"/>
    </row>
    <row r="75" ht="12.75"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1"/>
    </row>
    <row r="90" ht="12.75">
      <c r="K90" s="1"/>
    </row>
    <row r="91" ht="12.75">
      <c r="K91" s="1"/>
    </row>
    <row r="92" ht="12.75">
      <c r="K92" s="1"/>
    </row>
    <row r="93" ht="12.75">
      <c r="K93" s="1"/>
    </row>
    <row r="94" ht="12.75">
      <c r="K94" s="1"/>
    </row>
    <row r="95" ht="12.75">
      <c r="K95" s="1"/>
    </row>
    <row r="96" ht="12.75"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  <row r="123" ht="12.75">
      <c r="K123" s="1"/>
    </row>
    <row r="124" ht="12.75">
      <c r="K124" s="1"/>
    </row>
    <row r="125" ht="12.75">
      <c r="K125" s="1"/>
    </row>
    <row r="126" ht="12.75">
      <c r="K126" s="1"/>
    </row>
    <row r="127" ht="12.75">
      <c r="K127" s="1"/>
    </row>
    <row r="128" ht="12.75">
      <c r="K128" s="1"/>
    </row>
    <row r="129" ht="12.75">
      <c r="K129" s="1"/>
    </row>
    <row r="130" ht="12.75">
      <c r="K130" s="1"/>
    </row>
    <row r="131" ht="12.75">
      <c r="K131" s="1"/>
    </row>
    <row r="132" ht="12.75">
      <c r="K132" s="1"/>
    </row>
    <row r="133" ht="12.75">
      <c r="K133" s="1"/>
    </row>
    <row r="134" ht="12.75">
      <c r="K134" s="1"/>
    </row>
    <row r="135" ht="12.75">
      <c r="K135" s="1"/>
    </row>
    <row r="136" ht="12.75">
      <c r="K136" s="1"/>
    </row>
    <row r="137" ht="12.75">
      <c r="K137" s="1"/>
    </row>
    <row r="138" ht="12.75">
      <c r="K138" s="1"/>
    </row>
    <row r="139" ht="12.75">
      <c r="K139" s="1"/>
    </row>
    <row r="140" ht="12.75">
      <c r="K140" s="1"/>
    </row>
    <row r="141" ht="12.75">
      <c r="K141" s="1"/>
    </row>
    <row r="142" ht="12.75">
      <c r="K142" s="1"/>
    </row>
    <row r="143" ht="12.75">
      <c r="K143" s="1"/>
    </row>
    <row r="144" ht="12.75">
      <c r="K144" s="1"/>
    </row>
    <row r="145" ht="12.75">
      <c r="K145" s="1"/>
    </row>
    <row r="146" ht="12.75">
      <c r="K146" s="1"/>
    </row>
    <row r="147" ht="12.75">
      <c r="K147" s="1"/>
    </row>
    <row r="148" ht="12.75">
      <c r="K148" s="1"/>
    </row>
    <row r="149" ht="12.75">
      <c r="K149" s="1"/>
    </row>
    <row r="150" ht="12.75">
      <c r="K150" s="1"/>
    </row>
    <row r="151" ht="12.75">
      <c r="K151" s="1"/>
    </row>
    <row r="152" ht="12.75">
      <c r="K152" s="1"/>
    </row>
    <row r="153" ht="12.75">
      <c r="K153" s="1"/>
    </row>
    <row r="154" ht="12.75">
      <c r="K154" s="1"/>
    </row>
    <row r="155" ht="12.75">
      <c r="K155" s="1"/>
    </row>
    <row r="156" ht="12.75">
      <c r="K156" s="1"/>
    </row>
    <row r="157" ht="12.75">
      <c r="K157" s="1"/>
    </row>
    <row r="158" ht="12.75">
      <c r="K158" s="1"/>
    </row>
    <row r="159" ht="12.75">
      <c r="K159" s="1"/>
    </row>
    <row r="160" ht="12.75">
      <c r="K160" s="1"/>
    </row>
    <row r="161" ht="12.75">
      <c r="K161" s="1"/>
    </row>
    <row r="162" ht="12.75">
      <c r="K162" s="1"/>
    </row>
    <row r="163" ht="12.75">
      <c r="K163" s="1"/>
    </row>
    <row r="164" ht="12.75">
      <c r="K164" s="1"/>
    </row>
    <row r="165" ht="12.75">
      <c r="K165" s="1"/>
    </row>
    <row r="166" ht="12.75">
      <c r="K166" s="1"/>
    </row>
    <row r="167" ht="12.75">
      <c r="K167" s="1"/>
    </row>
    <row r="168" ht="12.75">
      <c r="K168" s="1"/>
    </row>
    <row r="169" ht="12.75">
      <c r="K169" s="1"/>
    </row>
    <row r="170" ht="12.75">
      <c r="K170" s="1"/>
    </row>
    <row r="171" ht="12.75">
      <c r="K171" s="1"/>
    </row>
    <row r="172" ht="12.75">
      <c r="K172" s="1"/>
    </row>
    <row r="173" ht="12.75">
      <c r="K173" s="1"/>
    </row>
    <row r="174" ht="12.75">
      <c r="K174" s="1"/>
    </row>
    <row r="175" ht="12.75">
      <c r="K175" s="1"/>
    </row>
    <row r="176" ht="12.75">
      <c r="K176" s="1"/>
    </row>
    <row r="177" ht="12.75">
      <c r="K177" s="1"/>
    </row>
    <row r="178" ht="12.75">
      <c r="K178" s="1"/>
    </row>
    <row r="179" ht="12.75">
      <c r="K179" s="1"/>
    </row>
    <row r="180" ht="12.75">
      <c r="K180" s="1"/>
    </row>
    <row r="181" ht="12.75">
      <c r="K181" s="1"/>
    </row>
    <row r="182" ht="12.75">
      <c r="K182" s="1"/>
    </row>
    <row r="183" ht="12.75">
      <c r="K183" s="1"/>
    </row>
    <row r="184" ht="12.75">
      <c r="K184" s="1"/>
    </row>
    <row r="185" ht="12.75">
      <c r="K185" s="1"/>
    </row>
    <row r="186" ht="12.75">
      <c r="K186" s="1"/>
    </row>
    <row r="187" ht="12.75">
      <c r="K187" s="1"/>
    </row>
    <row r="188" ht="12.75">
      <c r="K188" s="1"/>
    </row>
    <row r="189" ht="12.75">
      <c r="K189" s="1"/>
    </row>
    <row r="190" ht="12.75">
      <c r="K190" s="1"/>
    </row>
    <row r="191" ht="12.75">
      <c r="K191" s="1"/>
    </row>
    <row r="192" ht="12.75">
      <c r="K192" s="1"/>
    </row>
    <row r="193" ht="12.75">
      <c r="K193" s="1"/>
    </row>
    <row r="194" ht="12.75">
      <c r="K194" s="1"/>
    </row>
    <row r="195" ht="12.75">
      <c r="K195" s="1"/>
    </row>
    <row r="196" ht="12.75">
      <c r="K196" s="1"/>
    </row>
    <row r="197" ht="12.75">
      <c r="K197" s="1"/>
    </row>
    <row r="198" ht="12.75">
      <c r="K198" s="1"/>
    </row>
    <row r="199" ht="12.75">
      <c r="K199" s="1"/>
    </row>
    <row r="200" ht="12.75">
      <c r="K200" s="1"/>
    </row>
    <row r="201" ht="12.75">
      <c r="K201" s="1"/>
    </row>
    <row r="202" ht="12.75">
      <c r="K202" s="1"/>
    </row>
    <row r="203" ht="12.75">
      <c r="K203" s="1"/>
    </row>
    <row r="204" ht="12.75">
      <c r="K204" s="1"/>
    </row>
    <row r="205" ht="12.75">
      <c r="K205" s="1"/>
    </row>
    <row r="206" ht="12.75">
      <c r="K206" s="1"/>
    </row>
    <row r="207" ht="12.75">
      <c r="K207" s="1"/>
    </row>
    <row r="208" ht="12.75">
      <c r="K208" s="1"/>
    </row>
    <row r="209" ht="12.75">
      <c r="K209" s="1"/>
    </row>
    <row r="210" ht="12.75">
      <c r="K210" s="1"/>
    </row>
    <row r="211" ht="12.75">
      <c r="K211" s="1"/>
    </row>
    <row r="212" ht="12.75">
      <c r="K212" s="1"/>
    </row>
    <row r="213" ht="12.75">
      <c r="K213" s="1"/>
    </row>
    <row r="214" ht="12.75">
      <c r="K214" s="1"/>
    </row>
    <row r="215" ht="12.75">
      <c r="K215" s="1"/>
    </row>
    <row r="216" ht="12.75">
      <c r="K216" s="1"/>
    </row>
    <row r="217" ht="12.75">
      <c r="K217" s="1"/>
    </row>
    <row r="218" ht="12.75">
      <c r="K218" s="1"/>
    </row>
    <row r="219" ht="12.75">
      <c r="K219" s="1"/>
    </row>
    <row r="220" ht="12.75">
      <c r="K220" s="1"/>
    </row>
    <row r="221" ht="12.75">
      <c r="K221" s="1"/>
    </row>
    <row r="222" ht="12.75">
      <c r="K222" s="1"/>
    </row>
    <row r="223" ht="12.75">
      <c r="K223" s="1"/>
    </row>
    <row r="224" ht="12.75">
      <c r="K224" s="1"/>
    </row>
    <row r="225" ht="12.75">
      <c r="K225" s="1"/>
    </row>
    <row r="226" ht="12.75">
      <c r="K226" s="1"/>
    </row>
    <row r="227" ht="12.75">
      <c r="K227" s="1"/>
    </row>
  </sheetData>
  <mergeCells count="146">
    <mergeCell ref="G39:G42"/>
    <mergeCell ref="G43:G46"/>
    <mergeCell ref="G47:G50"/>
    <mergeCell ref="E31:E34"/>
    <mergeCell ref="E35:E38"/>
    <mergeCell ref="E39:E42"/>
    <mergeCell ref="E43:E46"/>
    <mergeCell ref="E47:E50"/>
    <mergeCell ref="K39:K42"/>
    <mergeCell ref="K43:K46"/>
    <mergeCell ref="K47:K50"/>
    <mergeCell ref="I27:I30"/>
    <mergeCell ref="I31:I34"/>
    <mergeCell ref="I35:I38"/>
    <mergeCell ref="I39:I42"/>
    <mergeCell ref="I43:I46"/>
    <mergeCell ref="I47:I50"/>
    <mergeCell ref="J39:J42"/>
    <mergeCell ref="K23:K26"/>
    <mergeCell ref="K27:K30"/>
    <mergeCell ref="K31:K34"/>
    <mergeCell ref="K35:K38"/>
    <mergeCell ref="K7:K10"/>
    <mergeCell ref="K11:K14"/>
    <mergeCell ref="K15:K18"/>
    <mergeCell ref="K19:K22"/>
    <mergeCell ref="I7:I10"/>
    <mergeCell ref="I11:I14"/>
    <mergeCell ref="I15:I18"/>
    <mergeCell ref="I19:I22"/>
    <mergeCell ref="G7:G10"/>
    <mergeCell ref="G11:G14"/>
    <mergeCell ref="G15:G18"/>
    <mergeCell ref="G19:G22"/>
    <mergeCell ref="M47:M50"/>
    <mergeCell ref="L47:L50"/>
    <mergeCell ref="E4:E6"/>
    <mergeCell ref="G4:G6"/>
    <mergeCell ref="I4:I6"/>
    <mergeCell ref="K4:K6"/>
    <mergeCell ref="E7:E10"/>
    <mergeCell ref="E11:E14"/>
    <mergeCell ref="E15:E18"/>
    <mergeCell ref="E19:E22"/>
    <mergeCell ref="M15:M18"/>
    <mergeCell ref="M19:M22"/>
    <mergeCell ref="M23:M26"/>
    <mergeCell ref="M27:M30"/>
    <mergeCell ref="M31:M34"/>
    <mergeCell ref="M35:M38"/>
    <mergeCell ref="M39:M42"/>
    <mergeCell ref="M43:M46"/>
    <mergeCell ref="L31:L34"/>
    <mergeCell ref="L35:L38"/>
    <mergeCell ref="L39:L42"/>
    <mergeCell ref="L43:L46"/>
    <mergeCell ref="L15:L18"/>
    <mergeCell ref="L19:L22"/>
    <mergeCell ref="L23:L26"/>
    <mergeCell ref="L27:L30"/>
    <mergeCell ref="L4:L6"/>
    <mergeCell ref="L7:L10"/>
    <mergeCell ref="L11:L14"/>
    <mergeCell ref="M4:M6"/>
    <mergeCell ref="M7:M10"/>
    <mergeCell ref="M11:M14"/>
    <mergeCell ref="J43:J46"/>
    <mergeCell ref="J47:J50"/>
    <mergeCell ref="E23:E26"/>
    <mergeCell ref="E27:E30"/>
    <mergeCell ref="G23:G26"/>
    <mergeCell ref="G27:G30"/>
    <mergeCell ref="I23:I26"/>
    <mergeCell ref="G31:G34"/>
    <mergeCell ref="G35:G38"/>
    <mergeCell ref="J35:J38"/>
    <mergeCell ref="J4:J6"/>
    <mergeCell ref="J7:J10"/>
    <mergeCell ref="J11:J14"/>
    <mergeCell ref="J15:J18"/>
    <mergeCell ref="J19:J22"/>
    <mergeCell ref="J23:J26"/>
    <mergeCell ref="J27:J30"/>
    <mergeCell ref="J31:J34"/>
    <mergeCell ref="H39:H42"/>
    <mergeCell ref="H43:H46"/>
    <mergeCell ref="H47:H50"/>
    <mergeCell ref="H35:H36"/>
    <mergeCell ref="H37:H38"/>
    <mergeCell ref="H19:H22"/>
    <mergeCell ref="H23:H26"/>
    <mergeCell ref="H27:H30"/>
    <mergeCell ref="H31:H34"/>
    <mergeCell ref="H4:H6"/>
    <mergeCell ref="H7:H10"/>
    <mergeCell ref="H11:H14"/>
    <mergeCell ref="H15:H18"/>
    <mergeCell ref="D43:D46"/>
    <mergeCell ref="D47:D50"/>
    <mergeCell ref="F27:F30"/>
    <mergeCell ref="F31:F34"/>
    <mergeCell ref="F35:F38"/>
    <mergeCell ref="F39:F42"/>
    <mergeCell ref="F43:F46"/>
    <mergeCell ref="F47:F50"/>
    <mergeCell ref="D39:D42"/>
    <mergeCell ref="F15:F18"/>
    <mergeCell ref="F19:F22"/>
    <mergeCell ref="F23:F26"/>
    <mergeCell ref="D35:D38"/>
    <mergeCell ref="D19:D22"/>
    <mergeCell ref="D23:D26"/>
    <mergeCell ref="D27:D30"/>
    <mergeCell ref="D31:D34"/>
    <mergeCell ref="F4:F6"/>
    <mergeCell ref="F7:F10"/>
    <mergeCell ref="F11:F14"/>
    <mergeCell ref="B4:B6"/>
    <mergeCell ref="C4:C6"/>
    <mergeCell ref="D4:D6"/>
    <mergeCell ref="D7:D10"/>
    <mergeCell ref="B7:B10"/>
    <mergeCell ref="C27:C30"/>
    <mergeCell ref="B15:B18"/>
    <mergeCell ref="B11:B14"/>
    <mergeCell ref="C11:C14"/>
    <mergeCell ref="C7:C10"/>
    <mergeCell ref="B39:B42"/>
    <mergeCell ref="C39:C42"/>
    <mergeCell ref="B43:B46"/>
    <mergeCell ref="C43:C46"/>
    <mergeCell ref="C23:C26"/>
    <mergeCell ref="B27:B30"/>
    <mergeCell ref="C15:C18"/>
    <mergeCell ref="B19:B22"/>
    <mergeCell ref="C19:C22"/>
    <mergeCell ref="D11:D14"/>
    <mergeCell ref="D15:D18"/>
    <mergeCell ref="A2:N2"/>
    <mergeCell ref="B47:B50"/>
    <mergeCell ref="C47:C50"/>
    <mergeCell ref="B31:B34"/>
    <mergeCell ref="C31:C34"/>
    <mergeCell ref="B35:B38"/>
    <mergeCell ref="C35:C38"/>
    <mergeCell ref="B23:B26"/>
  </mergeCells>
  <printOptions horizontalCentered="1"/>
  <pageMargins left="0.1968503937007874" right="0.1968503937007874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Оленька</cp:lastModifiedBy>
  <cp:lastPrinted>2007-05-21T12:49:42Z</cp:lastPrinted>
  <dcterms:created xsi:type="dcterms:W3CDTF">2007-01-31T12:30:00Z</dcterms:created>
  <dcterms:modified xsi:type="dcterms:W3CDTF">2007-05-21T13:01:53Z</dcterms:modified>
  <cp:category/>
  <cp:version/>
  <cp:contentType/>
  <cp:contentStatus/>
</cp:coreProperties>
</file>